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3.1 経営比較分析提出\提出　01_09 庄原市（経営比較分析表）\"/>
    </mc:Choice>
  </mc:AlternateContent>
  <xr:revisionPtr revIDLastSave="0" documentId="8_{718F85DB-E3B4-4FE3-93FD-74FC3D6D0E71}" xr6:coauthVersionLast="36" xr6:coauthVersionMax="36" xr10:uidLastSave="{00000000-0000-0000-0000-000000000000}"/>
  <workbookProtection workbookAlgorithmName="SHA-512" workbookHashValue="uumA7RK2WRGLg0togvj/tHI9meavW8A8I4Vxoury443CzTCSCw8R5LEGvmaIKoNsQptcnQs+4SBv/n3rhmcwxg==" workbookSaltValue="a4T9LP382rz/Py2+Gi/52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<sst xmlns="http://schemas.openxmlformats.org/spreadsheetml/2006/main" count="236" uniqueCount="120">
  <si>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</si>
  <si>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</si>
  <si>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</si>
  <si>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</si>
  <si>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</si>
  <si>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</si>
  <si>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</si>
  <si>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</si>
  <si>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</si>
  <si>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</si>
  <si>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</si>
  <si>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</si>
  <si>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</si>
  <si>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</si>
  <si>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</si>
  <si>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</si>
  <si>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</si>
  <si>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</si>
  <si>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</si>
  <si>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</si>
  <si>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</si>
  <si>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</si>
  <si>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</si>
  <si>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</si>
  <si>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</si>
  <si>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</si>
  <si>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</si>
  <si>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</si>
  <si>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</si>
  <si>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</si>
  <si>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</si>
  <si>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</si>
  <si>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</si>
  <si>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</si>
  <si>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</si>
  <si>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</si>
  <si>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</si>
  <si>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</si>
  <si>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</si>
  <si>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</si>
  <si>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</si>
  <si>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</si>
  <si>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</si>
  <si>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</si>
  <si>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</si>
  <si>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</si>
  <si>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</si>
  <si>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</si>
  <si>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</si>
  <si>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</si>
  <si>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</si>
  <si>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</si>
  <si>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</si>
  <si>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</si>
  <si>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</si>
  <si>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</si>
  <si>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</si>
  <si>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</si>
  <si>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</si>
  <si>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</si>
  <si>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</si>
  <si>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</si>
  <si>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</si>
  <si>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</si>
  <si>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</si>
  <si>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</si>
  <si>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</si>
  <si>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</si>
  <si>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</si>
  <si>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</si>
  <si>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</si>
  <si>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</si>
  <si>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</si>
  <si>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</si>
  <si>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</si>
  <si>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</si>
  <si>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</si>
  <si>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</si>
  <si>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</si>
  <si>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</si>
  <si>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</si>
  <si>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</si>
  <si>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</si>
  <si>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</si>
  <si>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</si>
  <si>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</si>
  <si>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</si>
  <si>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</si>
  <si>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</si>
  <si>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</si>
  <si>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</si>
  <si>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</si>
  <si>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</si>
  <si>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</si>
  <si>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</si>
  <si>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</si>
  <si>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</si>
  <si>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</si>
  <si>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</si>
  <si>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</si>
  <si>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</si>
  <si>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</si>
  <si>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</si>
  <si>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</si>
  <si>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</si>
  <si>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</si>
  <si>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</si>
  <si>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</si>
  <si>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</si>
  <si>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</si>
  <si>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</si>
  <si>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</si>
  <si>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</si>
  <si>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</si>
  <si>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</si>
  <si>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</si>
  <si>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</si>
  <si>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phoneticPr fontId="4"/>
  </si>
  <si>
    <t xml:space="preserve"> 管渠改善率は、全くない。類似団体も0.1％である。
 最も早い供用開始が平成11年で、管渠工事後22年程度と耐用年数の半分に達していない。</t>
    <phoneticPr fontId="4"/>
  </si>
  <si>
    <r>
      <t>①収益的収支比率は、令和元年度は98.63％と増加しており、総収入の内45.6％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④企業債残高対事業規模比率は、令和元年度は276.88％と増加した。しかし、似団体の24.5％と依然少なく、引き続き適正な投資に努める。
⑤経費回収率は、横ばい状況であり、令和元年度は93.46％となっている。類似団体より19ポイント高い。100％を下回っているため、適正な使用料収入の確保と汚水処理費の削減が必要である。
⑥汚水処理原価は、令和元年度は221.29円で、前年度より減少しているが、依然高い数値が続いているので、引き続き汚水処理コストの削減に努める。
⑦施設利用率は、</t>
    </r>
    <r>
      <rPr>
        <sz val="11"/>
        <color rgb="FFFF0000"/>
        <rFont val="ＭＳ ゴシック"/>
        <family val="3"/>
        <charset val="128"/>
      </rPr>
      <t>令和元年度で46.17％と減少しており。類似団体とは3ポイント低い</t>
    </r>
    <r>
      <rPr>
        <sz val="11"/>
        <color theme="1"/>
        <rFont val="ＭＳ ゴシック"/>
        <family val="3"/>
        <charset val="128"/>
      </rPr>
      <t>。最大稼働率は79.2％である。
⑧水洗化率は、増加傾向にあり、令和元年度で93.84％である。新規接続により増加している。類似団体より10.7ポイント高いが、100％未満であるため、水洗化率の向上の取り組みが必要である。</t>
    </r>
    <rPh sb="382" eb="384">
      <t>ゲンショウ</t>
    </rPh>
    <rPh sb="400" eb="401">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</si>
</sst>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0.27</c:v>
                </c:pt>
                <c:pt idx="1">
                  <c:v>0.24</c:v>
                </c:pt>
                <c:pt idx="2">
                  <c:v>0.26</c:v>
                </c:pt>
                <c:pt idx="3" formatCode="#,##0.00;&quot;△&quot;#,##0.00">
                  <c:v>0</c:v>
                </c:pt>
                <c:pt idx="4" formatCode="#,##0.00;&quot;△&quot;#,##0.00">
                  <c:v>0</c:v>
                </c:pt>
              </c:numCache>
            </c:numRef>
          </c:val>
          <c:extLst>
            <c:ext xmlns:c16="http://schemas.microsoft.com/office/drawing/2014/chart" uri="{C3380CC4-5D6E-409C-BE32-E72D297353CC}">
              <c16:uniqueId val="{00000000-CDF1-45E7-AA2A-B3466A2BED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CDF1-45E7-AA2A-B3466A2BED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50.49</c:v>
                </c:pt>
                <c:pt idx="1">
                  <c:v>48.86</c:v>
                </c:pt>
                <c:pt idx="2">
                  <c:v>49.14</c:v>
                </c:pt>
                <c:pt idx="3">
                  <c:v>48.01</c:v>
                </c:pt>
                <c:pt idx="4">
                  <c:v>46.17</c:v>
                </c:pt>
              </c:numCache>
            </c:numRef>
          </c:val>
          <c:extLst>
            <c:ext xmlns:c16="http://schemas.microsoft.com/office/drawing/2014/chart" uri="{C3380CC4-5D6E-409C-BE32-E72D297353CC}">
              <c16:uniqueId val="{00000000-677E-45BE-965D-4BC079E831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677E-45BE-965D-4BC079E831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91.6</c:v>
                </c:pt>
                <c:pt idx="1">
                  <c:v>92.05</c:v>
                </c:pt>
                <c:pt idx="2">
                  <c:v>92.92</c:v>
                </c:pt>
                <c:pt idx="3">
                  <c:v>93.22</c:v>
                </c:pt>
                <c:pt idx="4">
                  <c:v>93.84</c:v>
                </c:pt>
              </c:numCache>
            </c:numRef>
          </c:val>
          <c:extLst>
            <c:ext xmlns:c16="http://schemas.microsoft.com/office/drawing/2014/chart" uri="{C3380CC4-5D6E-409C-BE32-E72D297353CC}">
              <c16:uniqueId val="{00000000-80DF-47A7-9BA1-B0F4C6E8D65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80DF-47A7-9BA1-B0F4C6E8D65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95.22</c:v>
                </c:pt>
                <c:pt idx="1">
                  <c:v>103.1</c:v>
                </c:pt>
                <c:pt idx="2">
                  <c:v>90.03</c:v>
                </c:pt>
                <c:pt idx="3">
                  <c:v>96.26</c:v>
                </c:pt>
                <c:pt idx="4">
                  <c:v>98.63</c:v>
                </c:pt>
              </c:numCache>
            </c:numRef>
          </c:val>
          <c:extLst>
            <c:ext xmlns:c16="http://schemas.microsoft.com/office/drawing/2014/chart" uri="{C3380CC4-5D6E-409C-BE32-E72D297353CC}">
              <c16:uniqueId val="{00000000-C55B-4DB8-A1E5-4791D974E56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5B-4DB8-A1E5-4791D974E56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41-4260-937A-E09E4689EC5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41-4260-937A-E09E4689EC5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34-4A2F-A991-D628A56AF0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34-4A2F-A991-D628A56AF0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C0-4EF0-B231-127BC99421A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C0-4EF0-B231-127BC99421A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9-4E05-95A2-E6194ECFF77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9-4E05-95A2-E6194ECFF77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249.62</c:v>
                </c:pt>
                <c:pt idx="1">
                  <c:v>240.57</c:v>
                </c:pt>
                <c:pt idx="2">
                  <c:v>160.26</c:v>
                </c:pt>
                <c:pt idx="3">
                  <c:v>204.19</c:v>
                </c:pt>
                <c:pt idx="4">
                  <c:v>276.88</c:v>
                </c:pt>
              </c:numCache>
            </c:numRef>
          </c:val>
          <c:extLst>
            <c:ext xmlns:c16="http://schemas.microsoft.com/office/drawing/2014/chart" uri="{C3380CC4-5D6E-409C-BE32-E72D297353CC}">
              <c16:uniqueId val="{00000000-8FB3-4753-B11D-3A8E7C514D5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8FB3-4753-B11D-3A8E7C514D5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96.15</c:v>
                </c:pt>
                <c:pt idx="1">
                  <c:v>96.69</c:v>
                </c:pt>
                <c:pt idx="2">
                  <c:v>88.8</c:v>
                </c:pt>
                <c:pt idx="3">
                  <c:v>94.48</c:v>
                </c:pt>
                <c:pt idx="4">
                  <c:v>93.46</c:v>
                </c:pt>
              </c:numCache>
            </c:numRef>
          </c:val>
          <c:extLst>
            <c:ext xmlns:c16="http://schemas.microsoft.com/office/drawing/2014/chart" uri="{C3380CC4-5D6E-409C-BE32-E72D297353CC}">
              <c16:uniqueId val="{00000000-745D-414A-9249-3656CA7F10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745D-414A-9249-3656CA7F10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221.32</c:v>
                </c:pt>
                <c:pt idx="1">
                  <c:v>230.66</c:v>
                </c:pt>
                <c:pt idx="2">
                  <c:v>257.57</c:v>
                </c:pt>
                <c:pt idx="3">
                  <c:v>242.13</c:v>
                </c:pt>
                <c:pt idx="4">
                  <c:v>221.29</c:v>
                </c:pt>
              </c:numCache>
            </c:numRef>
          </c:val>
          <c:extLst>
            <c:ext xmlns:c16="http://schemas.microsoft.com/office/drawing/2014/chart" uri="{C3380CC4-5D6E-409C-BE32-E72D297353CC}">
              <c16:uniqueId val="{00000000-19EA-4242-8201-251D3C02D2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19EA-4242-8201-251D3C02D2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4"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34869</v>
      </c>
      <c r="AM8" s="51"/>
      <c r="AN8" s="51"/>
      <c r="AO8" s="51"/>
      <c r="AP8" s="51"/>
      <c r="AQ8" s="51"/>
      <c r="AR8" s="51"/>
      <c r="AS8" s="51"/>
      <c r="AT8" s="46">
        <f>データ!T6</f>
        <v>1246.49</v>
      </c>
      <c r="AU8" s="46"/>
      <c r="AV8" s="46"/>
      <c r="AW8" s="46"/>
      <c r="AX8" s="46"/>
      <c r="AY8" s="46"/>
      <c r="AZ8" s="46"/>
      <c r="BA8" s="46"/>
      <c r="BB8" s="46">
        <f>データ!U6</f>
        <v>27.97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33.15</v>
      </c>
      <c r="Q10" s="46"/>
      <c r="R10" s="46"/>
      <c r="S10" s="46"/>
      <c r="T10" s="46"/>
      <c r="U10" s="46"/>
      <c r="V10" s="46"/>
      <c r="W10" s="46">
        <f>データ!Q6</f>
        <v>96.65</v>
      </c>
      <c r="X10" s="46"/>
      <c r="Y10" s="46"/>
      <c r="Z10" s="46"/>
      <c r="AA10" s="46"/>
      <c r="AB10" s="46"/>
      <c r="AC10" s="46"/>
      <c r="AD10" s="51">
        <f>データ!R6</f>
        <v>3841</v>
      </c>
      <c r="AE10" s="51"/>
      <c r="AF10" s="51"/>
      <c r="AG10" s="51"/>
      <c r="AH10" s="51"/>
      <c r="AI10" s="51"/>
      <c r="AJ10" s="51"/>
      <c r="AK10" s="2"/>
      <c r="AL10" s="51">
        <f>データ!V6</f>
        <v>11456</v>
      </c>
      <c r="AM10" s="51"/>
      <c r="AN10" s="51"/>
      <c r="AO10" s="51"/>
      <c r="AP10" s="51"/>
      <c r="AQ10" s="51"/>
      <c r="AR10" s="51"/>
      <c r="AS10" s="51"/>
      <c r="AT10" s="46">
        <f>データ!W6</f>
        <v>5.92</v>
      </c>
      <c r="AU10" s="46"/>
      <c r="AV10" s="46"/>
      <c r="AW10" s="46"/>
      <c r="AX10" s="46"/>
      <c r="AY10" s="46"/>
      <c r="AZ10" s="46"/>
      <c r="BA10" s="46"/>
      <c r="BB10" s="46">
        <f>データ!X6</f>
        <v>1935.14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m9NDArfop97LaRwMB3Bt/dygG+v4qOBLZIde7oWWn538msJ+NpPkN60ke09W0FopL4layfIXdYASQBV3v2Oc9w==" saltValue="2XdXWC7JHaJemmiKc2xm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342106</v>
      </c>
      <c r="D6" s="33">
        <f t="shared" si="3"/>
        <v>47</v>
      </c>
      <c r="E6" s="33">
        <f t="shared" si="3"/>
        <v>17</v>
      </c>
      <c r="F6" s="33">
        <f t="shared" si="3"/>
        <v>1</v>
      </c>
      <c r="G6" s="33">
        <f t="shared" si="3"/>
        <v>0</v>
      </c>
      <c r="H6" s="33" t="str">
        <f t="shared" si="3"/>
        <v>広島県　庄原市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33.15</v>
      </c>
      <c r="Q6" s="34">
        <f t="shared" si="3"/>
        <v>96.65</v>
      </c>
      <c r="R6" s="34">
        <f t="shared" si="3"/>
        <v>3841</v>
      </c>
      <c r="S6" s="34">
        <f t="shared" si="3"/>
        <v>34869</v>
      </c>
      <c r="T6" s="34">
        <f t="shared" si="3"/>
        <v>1246.49</v>
      </c>
      <c r="U6" s="34">
        <f t="shared" si="3"/>
        <v>27.97</v>
      </c>
      <c r="V6" s="34">
        <f t="shared" si="3"/>
        <v>11456</v>
      </c>
      <c r="W6" s="34">
        <f t="shared" si="3"/>
        <v>5.92</v>
      </c>
      <c r="X6" s="34">
        <f t="shared" si="3"/>
        <v>1935.14</v>
      </c>
      <c r="Y6" s="35">
        <f>IF(Y7="",NA(),Y7)</f>
        <v>95.22</v>
      </c>
      <c r="Z6" s="35">
        <f t="shared" ref="Z6:AH6" si="4">IF(Z7="",NA(),Z7)</f>
        <v>103.1</v>
      </c>
      <c r="AA6" s="35">
        <f t="shared" si="4"/>
        <v>90.03</v>
      </c>
      <c r="AB6" s="35">
        <f t="shared" si="4"/>
        <v>96.26</v>
      </c>
      <c r="AC6" s="35">
        <f t="shared" si="4"/>
        <v>98.63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249.62</v>
      </c>
      <c r="BG6" s="35">
        <f t="shared" ref="BG6:BO6" si="7">IF(BG7="",NA(),BG7)</f>
        <v>240.57</v>
      </c>
      <c r="BH6" s="35">
        <f t="shared" si="7"/>
        <v>160.26</v>
      </c>
      <c r="BI6" s="35">
        <f t="shared" si="7"/>
        <v>204.19</v>
      </c>
      <c r="BJ6" s="35">
        <f t="shared" si="7"/>
        <v>276.88</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96.15</v>
      </c>
      <c r="BR6" s="35">
        <f t="shared" ref="BR6:BZ6" si="8">IF(BR7="",NA(),BR7)</f>
        <v>96.69</v>
      </c>
      <c r="BS6" s="35">
        <f t="shared" si="8"/>
        <v>88.8</v>
      </c>
      <c r="BT6" s="35">
        <f t="shared" si="8"/>
        <v>94.48</v>
      </c>
      <c r="BU6" s="35">
        <f t="shared" si="8"/>
        <v>93.46</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221.32</v>
      </c>
      <c r="CC6" s="35">
        <f t="shared" ref="CC6:CK6" si="9">IF(CC7="",NA(),CC7)</f>
        <v>230.66</v>
      </c>
      <c r="CD6" s="35">
        <f t="shared" si="9"/>
        <v>257.57</v>
      </c>
      <c r="CE6" s="35">
        <f t="shared" si="9"/>
        <v>242.13</v>
      </c>
      <c r="CF6" s="35">
        <f t="shared" si="9"/>
        <v>221.29</v>
      </c>
      <c r="CG6" s="35">
        <f t="shared" si="9"/>
        <v>250.84</v>
      </c>
      <c r="CH6" s="35">
        <f t="shared" si="9"/>
        <v>235.61</v>
      </c>
      <c r="CI6" s="35">
        <f t="shared" si="9"/>
        <v>216.21</v>
      </c>
      <c r="CJ6" s="35">
        <f t="shared" si="9"/>
        <v>220.31</v>
      </c>
      <c r="CK6" s="35">
        <f t="shared" si="9"/>
        <v>230.95</v>
      </c>
      <c r="CL6" s="34" t="str">
        <f>IF(CL7="","",IF(CL7="-","【-】","【"&amp;SUBSTITUTE(TEXT(CL7,"#,##0.00"),"-","△")&amp;"】"))</f>
        <v>【136.15】</v>
      </c>
      <c r="CM6" s="35">
        <f>IF(CM7="",NA(),CM7)</f>
        <v>50.49</v>
      </c>
      <c r="CN6" s="35">
        <f t="shared" ref="CN6:CV6" si="10">IF(CN7="",NA(),CN7)</f>
        <v>48.86</v>
      </c>
      <c r="CO6" s="35">
        <f t="shared" si="10"/>
        <v>49.14</v>
      </c>
      <c r="CP6" s="35">
        <f t="shared" si="10"/>
        <v>48.01</v>
      </c>
      <c r="CQ6" s="35">
        <f t="shared" si="10"/>
        <v>46.17</v>
      </c>
      <c r="CR6" s="35">
        <f t="shared" si="10"/>
        <v>49.39</v>
      </c>
      <c r="CS6" s="35">
        <f t="shared" si="10"/>
        <v>49.25</v>
      </c>
      <c r="CT6" s="35">
        <f t="shared" si="10"/>
        <v>50.24</v>
      </c>
      <c r="CU6" s="35">
        <f t="shared" si="10"/>
        <v>49.68</v>
      </c>
      <c r="CV6" s="35">
        <f t="shared" si="10"/>
        <v>49.27</v>
      </c>
      <c r="CW6" s="34" t="str">
        <f>IF(CW7="","",IF(CW7="-","【-】","【"&amp;SUBSTITUTE(TEXT(CW7,"#,##0.00"),"-","△")&amp;"】"))</f>
        <v>【59.64】</v>
      </c>
      <c r="CX6" s="35">
        <f>IF(CX7="",NA(),CX7)</f>
        <v>91.6</v>
      </c>
      <c r="CY6" s="35">
        <f t="shared" ref="CY6:DG6" si="11">IF(CY7="",NA(),CY7)</f>
        <v>92.05</v>
      </c>
      <c r="CZ6" s="35">
        <f t="shared" si="11"/>
        <v>92.92</v>
      </c>
      <c r="DA6" s="35">
        <f t="shared" si="11"/>
        <v>93.22</v>
      </c>
      <c r="DB6" s="35">
        <f t="shared" si="11"/>
        <v>93.84</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0.27</v>
      </c>
      <c r="EF6" s="35">
        <f t="shared" ref="EF6:EN6" si="14">IF(EF7="",NA(),EF7)</f>
        <v>0.24</v>
      </c>
      <c r="EG6" s="35">
        <f t="shared" si="14"/>
        <v>0.26</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342106</v>
      </c>
      <c r="D7" s="37">
        <v>47</v>
      </c>
      <c r="E7" s="37">
        <v>17</v>
      </c>
      <c r="F7" s="37">
        <v>1</v>
      </c>
      <c r="G7" s="37">
        <v>0</v>
      </c>
      <c r="H7" s="37" t="s">
        <v>99</v>
      </c>
      <c r="I7" s="37" t="s">
        <v>100</v>
      </c>
      <c r="J7" s="37" t="s">
        <v>101</v>
      </c>
      <c r="K7" s="37" t="s">
        <v>102</v>
      </c>
      <c r="L7" s="37" t="s">
        <v>103</v>
      </c>
      <c r="M7" s="37" t="s">
        <v>104</v>
      </c>
      <c r="N7" s="38" t="s">
        <v>105</v>
      </c>
      <c r="O7" s="38" t="s">
        <v>106</v>
      </c>
      <c r="P7" s="38">
        <v>33.15</v>
      </c>
      <c r="Q7" s="38">
        <v>96.65</v>
      </c>
      <c r="R7" s="38">
        <v>3841</v>
      </c>
      <c r="S7" s="38">
        <v>34869</v>
      </c>
      <c r="T7" s="38">
        <v>1246.49</v>
      </c>
      <c r="U7" s="38">
        <v>27.97</v>
      </c>
      <c r="V7" s="38">
        <v>11456</v>
      </c>
      <c r="W7" s="38">
        <v>5.92</v>
      </c>
      <c r="X7" s="38">
        <v>1935.14</v>
      </c>
      <c r="Y7" s="38">
        <v>95.22</v>
      </c>
      <c r="Z7" s="38">
        <v>103.1</v>
      </c>
      <c r="AA7" s="38">
        <v>90.03</v>
      </c>
      <c r="AB7" s="38">
        <v>96.26</v>
      </c>
      <c r="AC7" s="38">
        <v>98.63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249.62</v>
      </c>
      <c r="BG7" s="38">
        <v>240.57</v>
      </c>
      <c r="BH7" s="38">
        <v>160.26</v>
      </c>
      <c r="BI7" s="38">
        <v>204.19</v>
      </c>
      <c r="BJ7" s="38">
        <v>276.88</v>
      </c>
      <c r="BK7" s="38">
        <v>1162.3599999999999</v>
      </c>
      <c r="BL7" s="38">
        <v>1047.6500000000001</v>
      </c>
      <c r="BM7" s="38">
        <v>1124.26</v>
      </c>
      <c r="BN7" s="38">
        <v>1048.23</v>
      </c>
      <c r="BO7" s="38">
        <v>1130.42</v>
      </c>
      <c r="BP7" s="38">
        <v>682.51</v>
      </c>
      <c r="BQ7" s="38">
        <v>96.15</v>
      </c>
      <c r="BR7" s="38">
        <v>96.69</v>
      </c>
      <c r="BS7" s="38">
        <v>88.8</v>
      </c>
      <c r="BT7" s="38">
        <v>94.48</v>
      </c>
      <c r="BU7" s="38">
        <v>93.46</v>
      </c>
      <c r="BV7" s="38">
        <v>68.209999999999994</v>
      </c>
      <c r="BW7" s="38">
        <v>74.040000000000006</v>
      </c>
      <c r="BX7" s="38">
        <v>80.58</v>
      </c>
      <c r="BY7" s="38">
        <v>78.92</v>
      </c>
      <c r="BZ7" s="38">
        <v>74.17</v>
      </c>
      <c r="CA7" s="38">
        <v>100.34</v>
      </c>
      <c r="CB7" s="38">
        <v>221.32</v>
      </c>
      <c r="CC7" s="38">
        <v>230.66</v>
      </c>
      <c r="CD7" s="38">
        <v>257.57</v>
      </c>
      <c r="CE7" s="38">
        <v>242.13</v>
      </c>
      <c r="CF7" s="38">
        <v>221.29</v>
      </c>
      <c r="CG7" s="38">
        <v>250.84</v>
      </c>
      <c r="CH7" s="38">
        <v>235.61</v>
      </c>
      <c r="CI7" s="38">
        <v>216.21</v>
      </c>
      <c r="CJ7" s="38">
        <v>220.31</v>
      </c>
      <c r="CK7" s="38">
        <v>230.95</v>
      </c>
      <c r="CL7" s="38">
        <v>136.15</v>
      </c>
      <c r="CM7" s="38">
        <v>50.49</v>
      </c>
      <c r="CN7" s="38">
        <v>48.86</v>
      </c>
      <c r="CO7" s="38">
        <v>49.14</v>
      </c>
      <c r="CP7" s="38">
        <v>48.01</v>
      </c>
      <c r="CQ7" s="38">
        <v>46.17</v>
      </c>
      <c r="CR7" s="38">
        <v>49.39</v>
      </c>
      <c r="CS7" s="38">
        <v>49.25</v>
      </c>
      <c r="CT7" s="38">
        <v>50.24</v>
      </c>
      <c r="CU7" s="38">
        <v>49.68</v>
      </c>
      <c r="CV7" s="38">
        <v>49.27</v>
      </c>
      <c r="CW7" s="38">
        <v>59.64</v>
      </c>
      <c r="CX7" s="38">
        <v>91.6</v>
      </c>
      <c r="CY7" s="38">
        <v>92.05</v>
      </c>
      <c r="CZ7" s="38">
        <v>92.92</v>
      </c>
      <c r="DA7" s="38">
        <v>93.22</v>
      </c>
      <c r="DB7" s="38">
        <v>93.84</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0.27</v>
      </c>
      <c r="EF7" s="38">
        <v>0.24</v>
      </c>
      <c r="EG7" s="38">
        <v>0.26</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智子</cp:lastModifiedBy>
  <cp:lastPrinted>2021-01-22T09:05:42Z</cp:lastPrinted>
  <dcterms:created xsi:type="dcterms:W3CDTF">2020-12-04T02:48:45Z</dcterms:created>
  <dcterms:modified xsi:type="dcterms:W3CDTF">2021-02-05T23:53:48Z</dcterms:modified>
  <cp:category/>
</cp:coreProperties>
</file>