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\\SHOSV17R108\ShareDesktop$\a-oota774\デスクトップ\"/>
    </mc:Choice>
  </mc:AlternateContent>
  <xr:revisionPtr revIDLastSave="0" documentId="8_{19078530-AF9B-4442-B762-7C6743BB091E}" xr6:coauthVersionLast="36" xr6:coauthVersionMax="36" xr10:uidLastSave="{00000000-0000-0000-0000-000000000000}"/>
  <bookViews>
    <workbookView xWindow="0" yWindow="0" windowWidth="28800" windowHeight="13935" xr2:uid="{13A22E12-6143-446E-B740-B082F3AF193E}"/>
  </bookViews>
  <sheets>
    <sheet name="8月31日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2" i="1" l="1"/>
  <c r="H72" i="1"/>
  <c r="J72" i="1" s="1"/>
  <c r="E72" i="1"/>
  <c r="J71" i="1"/>
  <c r="E71" i="1"/>
  <c r="J70" i="1"/>
  <c r="E70" i="1"/>
  <c r="J69" i="1"/>
  <c r="E69" i="1"/>
  <c r="J68" i="1"/>
  <c r="E68" i="1"/>
  <c r="J67" i="1"/>
  <c r="E67" i="1"/>
  <c r="J66" i="1"/>
  <c r="E66" i="1"/>
  <c r="J65" i="1"/>
  <c r="E65" i="1"/>
  <c r="J64" i="1"/>
  <c r="E64" i="1"/>
  <c r="J63" i="1"/>
  <c r="E63" i="1"/>
  <c r="J62" i="1"/>
  <c r="E62" i="1"/>
  <c r="J61" i="1"/>
  <c r="E61" i="1"/>
  <c r="H56" i="1"/>
  <c r="G56" i="1"/>
  <c r="F56" i="1"/>
  <c r="D56" i="1"/>
  <c r="C56" i="1"/>
  <c r="B56" i="1"/>
  <c r="J55" i="1"/>
  <c r="I55" i="1"/>
  <c r="E55" i="1"/>
  <c r="I54" i="1"/>
  <c r="J54" i="1" s="1"/>
  <c r="E54" i="1"/>
  <c r="I53" i="1"/>
  <c r="J53" i="1" s="1"/>
  <c r="E53" i="1"/>
  <c r="E56" i="1" s="1"/>
  <c r="I52" i="1"/>
  <c r="E52" i="1"/>
  <c r="J52" i="1" s="1"/>
  <c r="J51" i="1"/>
  <c r="I51" i="1"/>
  <c r="E51" i="1"/>
  <c r="I50" i="1"/>
  <c r="J50" i="1" s="1"/>
  <c r="E50" i="1"/>
  <c r="J49" i="1"/>
  <c r="I49" i="1"/>
  <c r="E49" i="1"/>
  <c r="I43" i="1"/>
  <c r="E43" i="1"/>
  <c r="J43" i="1" s="1"/>
  <c r="I36" i="1"/>
  <c r="H36" i="1"/>
  <c r="E36" i="1"/>
  <c r="J35" i="1"/>
  <c r="E35" i="1"/>
  <c r="J34" i="1"/>
  <c r="E34" i="1"/>
  <c r="J33" i="1"/>
  <c r="E33" i="1"/>
  <c r="J32" i="1"/>
  <c r="E32" i="1"/>
  <c r="J31" i="1"/>
  <c r="E31" i="1"/>
  <c r="J30" i="1"/>
  <c r="E30" i="1"/>
  <c r="J29" i="1"/>
  <c r="E29" i="1"/>
  <c r="J28" i="1"/>
  <c r="E28" i="1"/>
  <c r="J27" i="1"/>
  <c r="E27" i="1"/>
  <c r="J26" i="1"/>
  <c r="E26" i="1"/>
  <c r="J25" i="1"/>
  <c r="J36" i="1" s="1"/>
  <c r="E25" i="1"/>
  <c r="H20" i="1"/>
  <c r="G20" i="1"/>
  <c r="F20" i="1"/>
  <c r="D20" i="1"/>
  <c r="C20" i="1"/>
  <c r="B20" i="1"/>
  <c r="I19" i="1"/>
  <c r="J19" i="1" s="1"/>
  <c r="E19" i="1"/>
  <c r="I18" i="1"/>
  <c r="J18" i="1" s="1"/>
  <c r="E18" i="1"/>
  <c r="I17" i="1"/>
  <c r="J17" i="1" s="1"/>
  <c r="E17" i="1"/>
  <c r="J16" i="1"/>
  <c r="I16" i="1"/>
  <c r="E16" i="1"/>
  <c r="I15" i="1"/>
  <c r="J15" i="1" s="1"/>
  <c r="E15" i="1"/>
  <c r="I14" i="1"/>
  <c r="J14" i="1" s="1"/>
  <c r="E14" i="1"/>
  <c r="I13" i="1"/>
  <c r="I20" i="1" s="1"/>
  <c r="E13" i="1"/>
  <c r="J13" i="1" s="1"/>
  <c r="J7" i="1"/>
  <c r="I7" i="1"/>
  <c r="E7" i="1"/>
  <c r="E20" i="1" l="1"/>
  <c r="J20" i="1" s="1"/>
  <c r="I56" i="1"/>
  <c r="J56" i="1" s="1"/>
</calcChain>
</file>

<file path=xl/sharedStrings.xml><?xml version="1.0" encoding="utf-8"?>
<sst xmlns="http://schemas.openxmlformats.org/spreadsheetml/2006/main" count="133" uniqueCount="47">
  <si>
    <t>住民基本台帳人口・世帯数（令和6年8月31日現在、外国人を含む）</t>
    <rPh sb="0" eb="2">
      <t>ジュウミン</t>
    </rPh>
    <rPh sb="2" eb="4">
      <t>キホン</t>
    </rPh>
    <rPh sb="4" eb="6">
      <t>ダイチョウ</t>
    </rPh>
    <rPh sb="6" eb="8">
      <t>ジンコウ</t>
    </rPh>
    <rPh sb="9" eb="12">
      <t>セタイスウ</t>
    </rPh>
    <rPh sb="13" eb="15">
      <t>レイワ</t>
    </rPh>
    <rPh sb="16" eb="17">
      <t>ネン</t>
    </rPh>
    <rPh sb="18" eb="19">
      <t>ガツ</t>
    </rPh>
    <rPh sb="21" eb="22">
      <t>ニチ</t>
    </rPh>
    <rPh sb="22" eb="24">
      <t>ゲンザイ</t>
    </rPh>
    <rPh sb="25" eb="27">
      <t>ガイコク</t>
    </rPh>
    <rPh sb="27" eb="28">
      <t>ジン</t>
    </rPh>
    <rPh sb="29" eb="30">
      <t>フク</t>
    </rPh>
    <phoneticPr fontId="3"/>
  </si>
  <si>
    <t>世帯数</t>
    <rPh sb="0" eb="3">
      <t>セタイスウ</t>
    </rPh>
    <phoneticPr fontId="3"/>
  </si>
  <si>
    <t>人　　　　　　口</t>
    <rPh sb="0" eb="1">
      <t>ヒト</t>
    </rPh>
    <rPh sb="7" eb="8">
      <t>クチ</t>
    </rPh>
    <phoneticPr fontId="3"/>
  </si>
  <si>
    <t>６５歳以上の人口</t>
    <rPh sb="2" eb="3">
      <t>サイ</t>
    </rPh>
    <rPh sb="3" eb="5">
      <t>イジョウ</t>
    </rPh>
    <rPh sb="6" eb="8">
      <t>ジンコウ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</si>
  <si>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</si>
  <si>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</si>
  <si>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</si>
  <si>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率</t>
    <rPh sb="0" eb="1">
      <t>リツ</t>
    </rPh>
    <phoneticPr fontId="3"/>
  </si>
  <si>
    <t>庄原市</t>
    <rPh sb="0" eb="3">
      <t>ショウバラシ</t>
    </rPh>
    <phoneticPr fontId="3"/>
  </si>
  <si>
    <t>（地域別の状況）</t>
    <rPh sb="1" eb="3">
      <t>チイキ</t>
    </rPh>
    <rPh sb="3" eb="4">
      <t>ベツ</t>
    </rPh>
    <rPh sb="5" eb="7">
      <t>ジョウキョウ</t>
    </rPh>
    <phoneticPr fontId="3"/>
  </si>
  <si>
    <t>庄原</t>
    <rPh sb="0" eb="2">
      <t>ショウバラ</t>
    </rPh>
    <phoneticPr fontId="3"/>
  </si>
  <si>
    <t>西城</t>
    <rPh sb="0" eb="2">
      <t>サイジョウ</t>
    </rPh>
    <phoneticPr fontId="3"/>
  </si>
  <si>
    <t>東城</t>
    <rPh sb="0" eb="2">
      <t>トウジョウ</t>
    </rPh>
    <phoneticPr fontId="3"/>
  </si>
  <si>
    <t>口和</t>
    <rPh sb="0" eb="2">
      <t>クチワ</t>
    </rPh>
    <phoneticPr fontId="3"/>
  </si>
  <si>
    <t>高野</t>
    <rPh sb="0" eb="2">
      <t>タカノ</t>
    </rPh>
    <phoneticPr fontId="3"/>
  </si>
  <si>
    <t>比和</t>
    <rPh sb="0" eb="2">
      <t>ヒワ</t>
    </rPh>
    <phoneticPr fontId="3"/>
  </si>
  <si>
    <t>総領</t>
    <rPh sb="0" eb="2">
      <t>ソウリョウ</t>
    </rPh>
    <phoneticPr fontId="3"/>
  </si>
  <si>
    <t>合計</t>
    <rPh sb="0" eb="2">
      <t>ゴウケイ</t>
    </rPh>
    <phoneticPr fontId="3"/>
  </si>
  <si>
    <t>（年齢別人口）</t>
    <rPh sb="1" eb="3">
      <t>ネンレイ</t>
    </rPh>
    <rPh sb="3" eb="4">
      <t>ベツ</t>
    </rPh>
    <rPh sb="4" eb="6">
      <t>ジンコウ</t>
    </rPh>
    <phoneticPr fontId="3"/>
  </si>
  <si>
    <t>年　　　齢</t>
    <rPh sb="0" eb="1">
      <t>トシ</t>
    </rPh>
    <rPh sb="4" eb="5">
      <t>ヨワイ</t>
    </rPh>
    <phoneticPr fontId="3"/>
  </si>
  <si>
    <t>　　　0歳～　　4歳</t>
    <rPh sb="4" eb="5">
      <t>サイ</t>
    </rPh>
    <rPh sb="9" eb="10">
      <t>サイ</t>
    </rPh>
    <phoneticPr fontId="3"/>
  </si>
  <si>
    <t>　　６０歳～　６４歳</t>
    <rPh sb="4" eb="5">
      <t>サイ</t>
    </rPh>
    <rPh sb="9" eb="10">
      <t>サイ</t>
    </rPh>
    <phoneticPr fontId="3"/>
  </si>
  <si>
    <t>　　　5歳～　　9歳</t>
    <rPh sb="4" eb="5">
      <t>サイ</t>
    </rPh>
    <rPh sb="9" eb="10">
      <t>サイ</t>
    </rPh>
    <phoneticPr fontId="3"/>
  </si>
  <si>
    <t>　　６５歳～　６９歳</t>
    <rPh sb="4" eb="5">
      <t>サイ</t>
    </rPh>
    <rPh sb="9" eb="10">
      <t>サイ</t>
    </rPh>
    <phoneticPr fontId="3"/>
  </si>
  <si>
    <t>　　１０歳～　１４歳</t>
    <rPh sb="4" eb="5">
      <t>サイ</t>
    </rPh>
    <rPh sb="9" eb="10">
      <t>サイ</t>
    </rPh>
    <phoneticPr fontId="3"/>
  </si>
  <si>
    <t>　　７０歳～　７４歳</t>
    <rPh sb="4" eb="5">
      <t>サイ</t>
    </rPh>
    <rPh sb="9" eb="10">
      <t>サイ</t>
    </rPh>
    <phoneticPr fontId="3"/>
  </si>
  <si>
    <t>　　１５歳～　１９歳</t>
    <rPh sb="4" eb="5">
      <t>サイ</t>
    </rPh>
    <rPh sb="9" eb="10">
      <t>サイ</t>
    </rPh>
    <phoneticPr fontId="3"/>
  </si>
  <si>
    <t>　　７５歳～　７９歳</t>
    <rPh sb="4" eb="5">
      <t>サイ</t>
    </rPh>
    <rPh sb="9" eb="10">
      <t>サイ</t>
    </rPh>
    <phoneticPr fontId="3"/>
  </si>
  <si>
    <t>　　２０歳～　２４歳</t>
    <rPh sb="4" eb="5">
      <t>サイ</t>
    </rPh>
    <rPh sb="9" eb="10">
      <t>サイ</t>
    </rPh>
    <phoneticPr fontId="3"/>
  </si>
  <si>
    <t>　　８０歳～　８４歳</t>
    <rPh sb="4" eb="5">
      <t>サイ</t>
    </rPh>
    <rPh sb="9" eb="10">
      <t>サイ</t>
    </rPh>
    <phoneticPr fontId="3"/>
  </si>
  <si>
    <t>　　２５歳～　２９歳</t>
    <rPh sb="4" eb="5">
      <t>サイ</t>
    </rPh>
    <rPh sb="9" eb="10">
      <t>サイ</t>
    </rPh>
    <phoneticPr fontId="3"/>
  </si>
  <si>
    <t>　　８５歳～　８９歳</t>
    <rPh sb="4" eb="5">
      <t>サイ</t>
    </rPh>
    <rPh sb="9" eb="10">
      <t>サイ</t>
    </rPh>
    <phoneticPr fontId="3"/>
  </si>
  <si>
    <t>　　３０歳～　３４歳</t>
    <rPh sb="4" eb="5">
      <t>サイ</t>
    </rPh>
    <rPh sb="9" eb="10">
      <t>サイ</t>
    </rPh>
    <phoneticPr fontId="3"/>
  </si>
  <si>
    <t>　　９０歳～　９４歳</t>
    <rPh sb="4" eb="5">
      <t>サイ</t>
    </rPh>
    <rPh sb="9" eb="10">
      <t>サイ</t>
    </rPh>
    <phoneticPr fontId="3"/>
  </si>
  <si>
    <t>　　３５歳～　３９歳</t>
    <rPh sb="4" eb="5">
      <t>サイ</t>
    </rPh>
    <rPh sb="9" eb="10">
      <t>サイ</t>
    </rPh>
    <phoneticPr fontId="3"/>
  </si>
  <si>
    <t>　　９５歳～　９９歳</t>
    <rPh sb="4" eb="5">
      <t>サイ</t>
    </rPh>
    <rPh sb="9" eb="10">
      <t>サイ</t>
    </rPh>
    <phoneticPr fontId="3"/>
  </si>
  <si>
    <t>　　４０歳～　４４歳</t>
    <rPh sb="4" eb="5">
      <t>サイ</t>
    </rPh>
    <rPh sb="9" eb="10">
      <t>サイ</t>
    </rPh>
    <phoneticPr fontId="3"/>
  </si>
  <si>
    <t>　１００歳～１０４歳</t>
    <rPh sb="4" eb="5">
      <t>サイ</t>
    </rPh>
    <rPh sb="9" eb="10">
      <t>サイ</t>
    </rPh>
    <phoneticPr fontId="3"/>
  </si>
  <si>
    <t>　　４５歳～　４９歳</t>
    <rPh sb="4" eb="5">
      <t>サイ</t>
    </rPh>
    <rPh sb="9" eb="10">
      <t>サイ</t>
    </rPh>
    <phoneticPr fontId="3"/>
  </si>
  <si>
    <t>　１０５歳～１０９歳</t>
    <rPh sb="4" eb="5">
      <t>サイ</t>
    </rPh>
    <rPh sb="9" eb="10">
      <t>サイ</t>
    </rPh>
    <phoneticPr fontId="3"/>
  </si>
  <si>
    <t>　　５０歳～　５４歳</t>
    <rPh sb="4" eb="5">
      <t>サイ</t>
    </rPh>
    <rPh sb="9" eb="10">
      <t>サイ</t>
    </rPh>
    <phoneticPr fontId="3"/>
  </si>
  <si>
    <t>　１１０歳～</t>
    <rPh sb="4" eb="5">
      <t>サイ</t>
    </rPh>
    <phoneticPr fontId="3"/>
  </si>
  <si>
    <t>　　５５歳～　５９歳</t>
    <rPh sb="4" eb="5">
      <t>サイ</t>
    </rPh>
    <rPh sb="9" eb="10">
      <t>サイ</t>
    </rPh>
    <phoneticPr fontId="3"/>
  </si>
  <si>
    <t>合　　　計</t>
    <rPh sb="0" eb="1">
      <t>ゴウ</t>
    </rPh>
    <rPh sb="4" eb="5">
      <t>ケイ</t>
    </rPh>
    <phoneticPr fontId="3"/>
  </si>
  <si>
    <t>上記のうち 外国人の人口・世帯数（令和6年8月31日現在）</t>
    <rPh sb="0" eb="2">
      <t>ジョウキ</t>
    </rPh>
    <rPh sb="6" eb="8">
      <t>ガイコク</t>
    </rPh>
    <rPh sb="8" eb="9">
      <t>ジン</t>
    </rPh>
    <rPh sb="10" eb="12">
      <t>ジンコウ</t>
    </rPh>
    <rPh sb="13" eb="16">
      <t>セタイスウ</t>
    </rPh>
    <rPh sb="17" eb="19">
      <t>レイワ</t>
    </rPh>
    <phoneticPr fontId="3"/>
  </si>
  <si>
    <t>※世帯数</t>
    <rPh sb="1" eb="4">
      <t>セタイスウ</t>
    </rPh>
    <phoneticPr fontId="3"/>
  </si>
  <si>
    <t>※世帯数は、日本人と同居の世帯を含むものである。</t>
    <rPh sb="1" eb="4">
      <t>セタイスウ</t>
    </rPh>
    <rPh sb="6" eb="9">
      <t>ニホンジン</t>
    </rPh>
    <rPh sb="10" eb="12">
      <t>ドウキョ</t>
    </rPh>
    <rPh sb="13" eb="15">
      <t>セタイ</t>
    </rPh>
    <rPh sb="16" eb="17">
      <t>フク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</si>
</sst>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0_ 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2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38" fontId="5" fillId="0" borderId="12" xfId="1" applyFont="1" applyBorder="1">
      <alignment vertical="center"/>
    </xf>
    <xf numFmtId="38" fontId="5" fillId="0" borderId="13" xfId="1" applyFont="1" applyBorder="1">
      <alignment vertical="center"/>
    </xf>
    <xf numFmtId="38" fontId="5" fillId="0" borderId="14" xfId="1" applyFont="1" applyBorder="1">
      <alignment vertical="center"/>
    </xf>
    <xf numFmtId="176" fontId="5" fillId="0" borderId="14" xfId="1" applyNumberFormat="1" applyFont="1" applyBorder="1" applyAlignment="1">
      <alignment horizontal="center" vertical="center"/>
    </xf>
    <xf numFmtId="0" fontId="5" fillId="0" borderId="15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6" xfId="0" applyFont="1" applyBorder="1" applyAlignment="1">
      <alignment horizontal="center" vertical="center"/>
    </xf>
    <xf numFmtId="0" fontId="5" fillId="0" borderId="7" xfId="0" applyFont="1" applyBorder="1" applyAlignment="1">
      <alignment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38" fontId="5" fillId="0" borderId="8" xfId="1" applyFont="1" applyBorder="1">
      <alignment vertical="center"/>
    </xf>
    <xf numFmtId="38" fontId="5" fillId="0" borderId="9" xfId="1" applyFont="1" applyBorder="1">
      <alignment vertical="center"/>
    </xf>
    <xf numFmtId="38" fontId="5" fillId="0" borderId="10" xfId="1" applyFont="1" applyBorder="1">
      <alignment vertical="center"/>
    </xf>
    <xf numFmtId="38" fontId="5" fillId="0" borderId="17" xfId="1" applyFont="1" applyBorder="1">
      <alignment vertical="center"/>
    </xf>
    <xf numFmtId="176" fontId="5" fillId="0" borderId="10" xfId="1" applyNumberFormat="1" applyFont="1" applyBorder="1" applyAlignment="1">
      <alignment horizontal="center" vertical="center"/>
    </xf>
    <xf numFmtId="38" fontId="5" fillId="0" borderId="19" xfId="1" applyFont="1" applyBorder="1">
      <alignment vertical="center"/>
    </xf>
    <xf numFmtId="38" fontId="5" fillId="0" borderId="20" xfId="1" applyFont="1" applyBorder="1">
      <alignment vertical="center"/>
    </xf>
    <xf numFmtId="38" fontId="5" fillId="0" borderId="21" xfId="1" applyFont="1" applyBorder="1">
      <alignment vertical="center"/>
    </xf>
    <xf numFmtId="38" fontId="5" fillId="0" borderId="22" xfId="1" applyFont="1" applyBorder="1">
      <alignment vertical="center"/>
    </xf>
    <xf numFmtId="176" fontId="5" fillId="0" borderId="23" xfId="1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38" fontId="5" fillId="0" borderId="0" xfId="1" applyFont="1" applyBorder="1">
      <alignment vertical="center"/>
    </xf>
    <xf numFmtId="38" fontId="5" fillId="0" borderId="24" xfId="1" applyFont="1" applyBorder="1">
      <alignment vertical="center"/>
    </xf>
    <xf numFmtId="49" fontId="4" fillId="0" borderId="24" xfId="1" applyNumberFormat="1" applyFont="1" applyBorder="1" applyAlignment="1">
      <alignment horizontal="center" vertical="center"/>
    </xf>
    <xf numFmtId="49" fontId="4" fillId="0" borderId="0" xfId="1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5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6" fillId="0" borderId="9" xfId="0" applyFont="1" applyBorder="1">
      <alignment vertical="center"/>
    </xf>
    <xf numFmtId="38" fontId="6" fillId="0" borderId="9" xfId="1" applyFont="1" applyBorder="1">
      <alignment vertical="center"/>
    </xf>
    <xf numFmtId="0" fontId="5" fillId="0" borderId="26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5" fillId="0" borderId="26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>
      <alignment vertical="center"/>
    </xf>
    <xf numFmtId="177" fontId="5" fillId="0" borderId="17" xfId="1" applyNumberFormat="1" applyFont="1" applyBorder="1" applyAlignment="1" applyProtection="1">
      <alignment vertical="center"/>
      <protection locked="0"/>
    </xf>
    <xf numFmtId="177" fontId="5" fillId="0" borderId="9" xfId="1" applyNumberFormat="1" applyFont="1" applyBorder="1" applyAlignment="1" applyProtection="1">
      <alignment vertical="center"/>
      <protection locked="0"/>
    </xf>
    <xf numFmtId="177" fontId="5" fillId="0" borderId="10" xfId="1" applyNumberFormat="1" applyFont="1" applyBorder="1">
      <alignment vertical="center"/>
    </xf>
    <xf numFmtId="177" fontId="5" fillId="0" borderId="17" xfId="1" applyNumberFormat="1" applyFont="1" applyBorder="1" applyAlignment="1" applyProtection="1">
      <alignment horizontal="right" vertical="center"/>
      <protection locked="0"/>
    </xf>
    <xf numFmtId="177" fontId="5" fillId="0" borderId="9" xfId="1" applyNumberFormat="1" applyFont="1" applyBorder="1" applyAlignment="1" applyProtection="1">
      <alignment horizontal="right" vertical="center"/>
      <protection locked="0"/>
    </xf>
    <xf numFmtId="177" fontId="5" fillId="0" borderId="9" xfId="1" applyNumberFormat="1" applyFont="1" applyBorder="1">
      <alignment vertical="center"/>
    </xf>
    <xf numFmtId="177" fontId="5" fillId="0" borderId="0" xfId="0" applyNumberFormat="1" applyFont="1" applyAlignment="1" applyProtection="1">
      <alignment vertical="center"/>
      <protection locked="0"/>
    </xf>
    <xf numFmtId="0" fontId="5" fillId="0" borderId="26" xfId="0" applyFont="1" applyBorder="1" applyAlignment="1">
      <alignment horizontal="center" vertical="center"/>
    </xf>
    <xf numFmtId="177" fontId="5" fillId="0" borderId="21" xfId="1" applyNumberFormat="1" applyFont="1" applyBorder="1" applyAlignment="1">
      <alignment vertical="center"/>
    </xf>
    <xf numFmtId="177" fontId="5" fillId="0" borderId="13" xfId="1" applyNumberFormat="1" applyFont="1" applyBorder="1" applyAlignment="1">
      <alignment vertical="center"/>
    </xf>
    <xf numFmtId="177" fontId="5" fillId="0" borderId="20" xfId="1" applyNumberFormat="1" applyFont="1" applyBorder="1">
      <alignment vertical="center"/>
    </xf>
    <xf numFmtId="177" fontId="5" fillId="0" borderId="21" xfId="1" applyNumberFormat="1" applyFont="1" applyBorder="1">
      <alignment vertical="center"/>
    </xf>
    <xf numFmtId="38" fontId="5" fillId="0" borderId="13" xfId="1" applyNumberFormat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F49E4F-9FB4-40F6-9FC2-B07B939F7A27}">
  <dimension ref="A2:J72"/>
  <sheetViews>
    <sheetView tabSelected="1" workbookViewId="0">
      <selection activeCell="L63" sqref="L63"/>
    </sheetView>
  </sheetViews>
  <sheetFormatPr defaultRowHeight="13.5" x14ac:dyDescent="0.15"/>
  <cols>
    <col min="1" max="1" width="9" style="2"/>
    <col min="2" max="2" width="9" style="2" customWidth="1"/>
    <col min="3" max="5" width="9" style="2"/>
    <col min="6" max="6" width="9" style="2" customWidth="1"/>
    <col min="7" max="7" width="10" style="2" bestFit="1" customWidth="1"/>
    <col min="8" max="262" width="9" style="2"/>
    <col min="263" max="263" width="10" style="2" bestFit="1" customWidth="1"/>
    <col min="264" max="518" width="9" style="2"/>
    <col min="519" max="519" width="10" style="2" bestFit="1" customWidth="1"/>
    <col min="520" max="774" width="9" style="2"/>
    <col min="775" max="775" width="10" style="2" bestFit="1" customWidth="1"/>
    <col min="776" max="1030" width="9" style="2"/>
    <col min="1031" max="1031" width="10" style="2" bestFit="1" customWidth="1"/>
    <col min="1032" max="1286" width="9" style="2"/>
    <col min="1287" max="1287" width="10" style="2" bestFit="1" customWidth="1"/>
    <col min="1288" max="1542" width="9" style="2"/>
    <col min="1543" max="1543" width="10" style="2" bestFit="1" customWidth="1"/>
    <col min="1544" max="1798" width="9" style="2"/>
    <col min="1799" max="1799" width="10" style="2" bestFit="1" customWidth="1"/>
    <col min="1800" max="2054" width="9" style="2"/>
    <col min="2055" max="2055" width="10" style="2" bestFit="1" customWidth="1"/>
    <col min="2056" max="2310" width="9" style="2"/>
    <col min="2311" max="2311" width="10" style="2" bestFit="1" customWidth="1"/>
    <col min="2312" max="2566" width="9" style="2"/>
    <col min="2567" max="2567" width="10" style="2" bestFit="1" customWidth="1"/>
    <col min="2568" max="2822" width="9" style="2"/>
    <col min="2823" max="2823" width="10" style="2" bestFit="1" customWidth="1"/>
    <col min="2824" max="3078" width="9" style="2"/>
    <col min="3079" max="3079" width="10" style="2" bestFit="1" customWidth="1"/>
    <col min="3080" max="3334" width="9" style="2"/>
    <col min="3335" max="3335" width="10" style="2" bestFit="1" customWidth="1"/>
    <col min="3336" max="3590" width="9" style="2"/>
    <col min="3591" max="3591" width="10" style="2" bestFit="1" customWidth="1"/>
    <col min="3592" max="3846" width="9" style="2"/>
    <col min="3847" max="3847" width="10" style="2" bestFit="1" customWidth="1"/>
    <col min="3848" max="4102" width="9" style="2"/>
    <col min="4103" max="4103" width="10" style="2" bestFit="1" customWidth="1"/>
    <col min="4104" max="4358" width="9" style="2"/>
    <col min="4359" max="4359" width="10" style="2" bestFit="1" customWidth="1"/>
    <col min="4360" max="4614" width="9" style="2"/>
    <col min="4615" max="4615" width="10" style="2" bestFit="1" customWidth="1"/>
    <col min="4616" max="4870" width="9" style="2"/>
    <col min="4871" max="4871" width="10" style="2" bestFit="1" customWidth="1"/>
    <col min="4872" max="5126" width="9" style="2"/>
    <col min="5127" max="5127" width="10" style="2" bestFit="1" customWidth="1"/>
    <col min="5128" max="5382" width="9" style="2"/>
    <col min="5383" max="5383" width="10" style="2" bestFit="1" customWidth="1"/>
    <col min="5384" max="5638" width="9" style="2"/>
    <col min="5639" max="5639" width="10" style="2" bestFit="1" customWidth="1"/>
    <col min="5640" max="5894" width="9" style="2"/>
    <col min="5895" max="5895" width="10" style="2" bestFit="1" customWidth="1"/>
    <col min="5896" max="6150" width="9" style="2"/>
    <col min="6151" max="6151" width="10" style="2" bestFit="1" customWidth="1"/>
    <col min="6152" max="6406" width="9" style="2"/>
    <col min="6407" max="6407" width="10" style="2" bestFit="1" customWidth="1"/>
    <col min="6408" max="6662" width="9" style="2"/>
    <col min="6663" max="6663" width="10" style="2" bestFit="1" customWidth="1"/>
    <col min="6664" max="6918" width="9" style="2"/>
    <col min="6919" max="6919" width="10" style="2" bestFit="1" customWidth="1"/>
    <col min="6920" max="7174" width="9" style="2"/>
    <col min="7175" max="7175" width="10" style="2" bestFit="1" customWidth="1"/>
    <col min="7176" max="7430" width="9" style="2"/>
    <col min="7431" max="7431" width="10" style="2" bestFit="1" customWidth="1"/>
    <col min="7432" max="7686" width="9" style="2"/>
    <col min="7687" max="7687" width="10" style="2" bestFit="1" customWidth="1"/>
    <col min="7688" max="7942" width="9" style="2"/>
    <col min="7943" max="7943" width="10" style="2" bestFit="1" customWidth="1"/>
    <col min="7944" max="8198" width="9" style="2"/>
    <col min="8199" max="8199" width="10" style="2" bestFit="1" customWidth="1"/>
    <col min="8200" max="8454" width="9" style="2"/>
    <col min="8455" max="8455" width="10" style="2" bestFit="1" customWidth="1"/>
    <col min="8456" max="8710" width="9" style="2"/>
    <col min="8711" max="8711" width="10" style="2" bestFit="1" customWidth="1"/>
    <col min="8712" max="8966" width="9" style="2"/>
    <col min="8967" max="8967" width="10" style="2" bestFit="1" customWidth="1"/>
    <col min="8968" max="9222" width="9" style="2"/>
    <col min="9223" max="9223" width="10" style="2" bestFit="1" customWidth="1"/>
    <col min="9224" max="9478" width="9" style="2"/>
    <col min="9479" max="9479" width="10" style="2" bestFit="1" customWidth="1"/>
    <col min="9480" max="9734" width="9" style="2"/>
    <col min="9735" max="9735" width="10" style="2" bestFit="1" customWidth="1"/>
    <col min="9736" max="9990" width="9" style="2"/>
    <col min="9991" max="9991" width="10" style="2" bestFit="1" customWidth="1"/>
    <col min="9992" max="10246" width="9" style="2"/>
    <col min="10247" max="10247" width="10" style="2" bestFit="1" customWidth="1"/>
    <col min="10248" max="10502" width="9" style="2"/>
    <col min="10503" max="10503" width="10" style="2" bestFit="1" customWidth="1"/>
    <col min="10504" max="10758" width="9" style="2"/>
    <col min="10759" max="10759" width="10" style="2" bestFit="1" customWidth="1"/>
    <col min="10760" max="11014" width="9" style="2"/>
    <col min="11015" max="11015" width="10" style="2" bestFit="1" customWidth="1"/>
    <col min="11016" max="11270" width="9" style="2"/>
    <col min="11271" max="11271" width="10" style="2" bestFit="1" customWidth="1"/>
    <col min="11272" max="11526" width="9" style="2"/>
    <col min="11527" max="11527" width="10" style="2" bestFit="1" customWidth="1"/>
    <col min="11528" max="11782" width="9" style="2"/>
    <col min="11783" max="11783" width="10" style="2" bestFit="1" customWidth="1"/>
    <col min="11784" max="12038" width="9" style="2"/>
    <col min="12039" max="12039" width="10" style="2" bestFit="1" customWidth="1"/>
    <col min="12040" max="12294" width="9" style="2"/>
    <col min="12295" max="12295" width="10" style="2" bestFit="1" customWidth="1"/>
    <col min="12296" max="12550" width="9" style="2"/>
    <col min="12551" max="12551" width="10" style="2" bestFit="1" customWidth="1"/>
    <col min="12552" max="12806" width="9" style="2"/>
    <col min="12807" max="12807" width="10" style="2" bestFit="1" customWidth="1"/>
    <col min="12808" max="13062" width="9" style="2"/>
    <col min="13063" max="13063" width="10" style="2" bestFit="1" customWidth="1"/>
    <col min="13064" max="13318" width="9" style="2"/>
    <col min="13319" max="13319" width="10" style="2" bestFit="1" customWidth="1"/>
    <col min="13320" max="13574" width="9" style="2"/>
    <col min="13575" max="13575" width="10" style="2" bestFit="1" customWidth="1"/>
    <col min="13576" max="13830" width="9" style="2"/>
    <col min="13831" max="13831" width="10" style="2" bestFit="1" customWidth="1"/>
    <col min="13832" max="14086" width="9" style="2"/>
    <col min="14087" max="14087" width="10" style="2" bestFit="1" customWidth="1"/>
    <col min="14088" max="14342" width="9" style="2"/>
    <col min="14343" max="14343" width="10" style="2" bestFit="1" customWidth="1"/>
    <col min="14344" max="14598" width="9" style="2"/>
    <col min="14599" max="14599" width="10" style="2" bestFit="1" customWidth="1"/>
    <col min="14600" max="14854" width="9" style="2"/>
    <col min="14855" max="14855" width="10" style="2" bestFit="1" customWidth="1"/>
    <col min="14856" max="15110" width="9" style="2"/>
    <col min="15111" max="15111" width="10" style="2" bestFit="1" customWidth="1"/>
    <col min="15112" max="15366" width="9" style="2"/>
    <col min="15367" max="15367" width="10" style="2" bestFit="1" customWidth="1"/>
    <col min="15368" max="15622" width="9" style="2"/>
    <col min="15623" max="15623" width="10" style="2" bestFit="1" customWidth="1"/>
    <col min="15624" max="15878" width="9" style="2"/>
    <col min="15879" max="15879" width="10" style="2" bestFit="1" customWidth="1"/>
    <col min="15880" max="16134" width="9" style="2"/>
    <col min="16135" max="16135" width="10" style="2" bestFit="1" customWidth="1"/>
    <col min="16136" max="16384" width="9" style="2"/>
  </cols>
  <sheetData>
    <row r="2" spans="1:10" ht="14.25" x14ac:dyDescent="0.15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</row>
    <row r="3" spans="1:10" ht="14.25" x14ac:dyDescent="0.15">
      <c r="A3" s="3"/>
      <c r="B3" s="3"/>
      <c r="C3" s="3"/>
      <c r="D3" s="3"/>
      <c r="E3" s="3"/>
      <c r="F3" s="3"/>
      <c r="G3" s="3"/>
      <c r="H3" s="3"/>
      <c r="I3" s="3"/>
      <c r="J3" s="3"/>
    </row>
    <row r="4" spans="1:10" ht="15" thickBot="1" x14ac:dyDescent="0.2">
      <c r="A4" s="4"/>
      <c r="B4" s="4"/>
      <c r="C4" s="4"/>
      <c r="D4" s="4"/>
      <c r="E4" s="4"/>
      <c r="F4" s="4"/>
      <c r="G4" s="4"/>
      <c r="H4" s="4"/>
      <c r="I4" s="4"/>
      <c r="J4" s="4"/>
    </row>
    <row r="5" spans="1:10" ht="14.25" x14ac:dyDescent="0.15">
      <c r="A5" s="5"/>
      <c r="B5" s="6" t="s">
        <v>1</v>
      </c>
      <c r="C5" s="7" t="s">
        <v>2</v>
      </c>
      <c r="D5" s="7"/>
      <c r="E5" s="8"/>
      <c r="F5" s="9" t="s">
        <v>3</v>
      </c>
      <c r="G5" s="10"/>
      <c r="H5" s="10"/>
      <c r="I5" s="10"/>
      <c r="J5" s="11"/>
    </row>
    <row r="6" spans="1:10" ht="14.25" x14ac:dyDescent="0.15">
      <c r="A6" s="12"/>
      <c r="B6" s="13"/>
      <c r="C6" s="14" t="s">
        <v>4</v>
      </c>
      <c r="D6" s="14" t="s">
        <v>5</v>
      </c>
      <c r="E6" s="15" t="s">
        <v>6</v>
      </c>
      <c r="F6" s="16" t="s">
        <v>1</v>
      </c>
      <c r="G6" s="14" t="s">
        <v>4</v>
      </c>
      <c r="H6" s="14" t="s">
        <v>5</v>
      </c>
      <c r="I6" s="14" t="s">
        <v>6</v>
      </c>
      <c r="J6" s="15" t="s">
        <v>7</v>
      </c>
    </row>
    <row r="7" spans="1:10" ht="15" thickBot="1" x14ac:dyDescent="0.2">
      <c r="A7" s="17" t="s">
        <v>8</v>
      </c>
      <c r="B7" s="18">
        <v>14898</v>
      </c>
      <c r="C7" s="19">
        <v>15048</v>
      </c>
      <c r="D7" s="19">
        <v>16366</v>
      </c>
      <c r="E7" s="20">
        <f>SUM(C7:D7)</f>
        <v>31414</v>
      </c>
      <c r="F7" s="18">
        <v>9613</v>
      </c>
      <c r="G7" s="19">
        <v>5928</v>
      </c>
      <c r="H7" s="19">
        <v>8075</v>
      </c>
      <c r="I7" s="19">
        <f>SUM(G7:H7)</f>
        <v>14003</v>
      </c>
      <c r="J7" s="21">
        <f>ROUND(I7/E7,3)</f>
        <v>0.44600000000000001</v>
      </c>
    </row>
    <row r="8" spans="1:10" ht="14.25" x14ac:dyDescent="0.15">
      <c r="A8" s="4"/>
      <c r="B8" s="4"/>
      <c r="C8" s="4"/>
      <c r="D8" s="4"/>
      <c r="E8" s="4"/>
      <c r="F8" s="4"/>
      <c r="G8" s="4"/>
      <c r="H8" s="4"/>
      <c r="I8" s="4"/>
      <c r="J8" s="4"/>
    </row>
    <row r="9" spans="1:10" ht="14.25" x14ac:dyDescent="0.15">
      <c r="A9" s="4"/>
      <c r="B9" s="4"/>
      <c r="C9" s="4"/>
      <c r="D9" s="4"/>
      <c r="E9" s="4"/>
      <c r="F9" s="4"/>
      <c r="G9" s="4"/>
      <c r="H9" s="4"/>
      <c r="I9" s="4"/>
      <c r="J9" s="4"/>
    </row>
    <row r="10" spans="1:10" ht="15" thickBot="1" x14ac:dyDescent="0.2">
      <c r="A10" s="22" t="s">
        <v>9</v>
      </c>
      <c r="B10" s="22"/>
      <c r="C10" s="23"/>
      <c r="D10" s="4"/>
      <c r="E10" s="4"/>
      <c r="F10" s="4"/>
      <c r="G10" s="4"/>
      <c r="H10" s="4"/>
      <c r="I10" s="4"/>
      <c r="J10" s="4"/>
    </row>
    <row r="11" spans="1:10" ht="14.25" x14ac:dyDescent="0.15">
      <c r="A11" s="24"/>
      <c r="B11" s="6" t="s">
        <v>1</v>
      </c>
      <c r="C11" s="7" t="s">
        <v>2</v>
      </c>
      <c r="D11" s="7"/>
      <c r="E11" s="8"/>
      <c r="F11" s="25" t="s">
        <v>3</v>
      </c>
      <c r="G11" s="10"/>
      <c r="H11" s="10"/>
      <c r="I11" s="10"/>
      <c r="J11" s="11"/>
    </row>
    <row r="12" spans="1:10" ht="14.25" x14ac:dyDescent="0.15">
      <c r="A12" s="26"/>
      <c r="B12" s="13"/>
      <c r="C12" s="14" t="s">
        <v>4</v>
      </c>
      <c r="D12" s="14" t="s">
        <v>5</v>
      </c>
      <c r="E12" s="15" t="s">
        <v>6</v>
      </c>
      <c r="F12" s="27" t="s">
        <v>1</v>
      </c>
      <c r="G12" s="14" t="s">
        <v>4</v>
      </c>
      <c r="H12" s="14" t="s">
        <v>5</v>
      </c>
      <c r="I12" s="14" t="s">
        <v>6</v>
      </c>
      <c r="J12" s="15" t="s">
        <v>7</v>
      </c>
    </row>
    <row r="13" spans="1:10" ht="14.25" x14ac:dyDescent="0.15">
      <c r="A13" s="28" t="s">
        <v>10</v>
      </c>
      <c r="B13" s="29">
        <v>7863</v>
      </c>
      <c r="C13" s="30">
        <v>8000</v>
      </c>
      <c r="D13" s="30">
        <v>8591</v>
      </c>
      <c r="E13" s="31">
        <f t="shared" ref="E13:E18" si="0">SUM(C13:D13)</f>
        <v>16591</v>
      </c>
      <c r="F13" s="32">
        <v>4405</v>
      </c>
      <c r="G13" s="30">
        <v>2718</v>
      </c>
      <c r="H13" s="30">
        <v>3684</v>
      </c>
      <c r="I13" s="30">
        <f t="shared" ref="I13:I19" si="1">SUM(G13:H13)</f>
        <v>6402</v>
      </c>
      <c r="J13" s="33">
        <f t="shared" ref="J13:J20" si="2">ROUND(I13/E13,3)</f>
        <v>0.38600000000000001</v>
      </c>
    </row>
    <row r="14" spans="1:10" ht="14.25" x14ac:dyDescent="0.15">
      <c r="A14" s="28" t="s">
        <v>11</v>
      </c>
      <c r="B14" s="29">
        <v>1307</v>
      </c>
      <c r="C14" s="30">
        <v>1384</v>
      </c>
      <c r="D14" s="30">
        <v>1503</v>
      </c>
      <c r="E14" s="31">
        <f t="shared" si="0"/>
        <v>2887</v>
      </c>
      <c r="F14" s="32">
        <v>1017</v>
      </c>
      <c r="G14" s="30">
        <v>673</v>
      </c>
      <c r="H14" s="30">
        <v>893</v>
      </c>
      <c r="I14" s="30">
        <f t="shared" si="1"/>
        <v>1566</v>
      </c>
      <c r="J14" s="33">
        <f t="shared" si="2"/>
        <v>0.54200000000000004</v>
      </c>
    </row>
    <row r="15" spans="1:10" ht="14.25" x14ac:dyDescent="0.15">
      <c r="A15" s="28" t="s">
        <v>12</v>
      </c>
      <c r="B15" s="29">
        <v>3268</v>
      </c>
      <c r="C15" s="30">
        <v>3137</v>
      </c>
      <c r="D15" s="30">
        <v>3436</v>
      </c>
      <c r="E15" s="31">
        <f t="shared" si="0"/>
        <v>6573</v>
      </c>
      <c r="F15" s="32">
        <v>2269</v>
      </c>
      <c r="G15" s="30">
        <v>1359</v>
      </c>
      <c r="H15" s="30">
        <v>1874</v>
      </c>
      <c r="I15" s="30">
        <f t="shared" si="1"/>
        <v>3233</v>
      </c>
      <c r="J15" s="33">
        <f t="shared" si="2"/>
        <v>0.49199999999999999</v>
      </c>
    </row>
    <row r="16" spans="1:10" ht="14.25" x14ac:dyDescent="0.15">
      <c r="A16" s="28" t="s">
        <v>13</v>
      </c>
      <c r="B16" s="29">
        <v>748</v>
      </c>
      <c r="C16" s="30">
        <v>836</v>
      </c>
      <c r="D16" s="30">
        <v>872</v>
      </c>
      <c r="E16" s="31">
        <f t="shared" si="0"/>
        <v>1708</v>
      </c>
      <c r="F16" s="32">
        <v>584</v>
      </c>
      <c r="G16" s="30">
        <v>359</v>
      </c>
      <c r="H16" s="30">
        <v>495</v>
      </c>
      <c r="I16" s="30">
        <f t="shared" si="1"/>
        <v>854</v>
      </c>
      <c r="J16" s="33">
        <f t="shared" si="2"/>
        <v>0.5</v>
      </c>
    </row>
    <row r="17" spans="1:10" ht="14.25" x14ac:dyDescent="0.15">
      <c r="A17" s="28" t="s">
        <v>14</v>
      </c>
      <c r="B17" s="29">
        <v>629</v>
      </c>
      <c r="C17" s="30">
        <v>694</v>
      </c>
      <c r="D17" s="30">
        <v>753</v>
      </c>
      <c r="E17" s="31">
        <f t="shared" si="0"/>
        <v>1447</v>
      </c>
      <c r="F17" s="32">
        <v>514</v>
      </c>
      <c r="G17" s="30">
        <v>339</v>
      </c>
      <c r="H17" s="30">
        <v>427</v>
      </c>
      <c r="I17" s="30">
        <f t="shared" si="1"/>
        <v>766</v>
      </c>
      <c r="J17" s="33">
        <f t="shared" si="2"/>
        <v>0.52900000000000003</v>
      </c>
    </row>
    <row r="18" spans="1:10" ht="14.25" x14ac:dyDescent="0.15">
      <c r="A18" s="28" t="s">
        <v>15</v>
      </c>
      <c r="B18" s="29">
        <v>527</v>
      </c>
      <c r="C18" s="30">
        <v>506</v>
      </c>
      <c r="D18" s="30">
        <v>603</v>
      </c>
      <c r="E18" s="31">
        <f t="shared" si="0"/>
        <v>1109</v>
      </c>
      <c r="F18" s="32">
        <v>423</v>
      </c>
      <c r="G18" s="30">
        <v>264</v>
      </c>
      <c r="H18" s="30">
        <v>367</v>
      </c>
      <c r="I18" s="30">
        <f>SUM(G18:H18)</f>
        <v>631</v>
      </c>
      <c r="J18" s="33">
        <f t="shared" si="2"/>
        <v>0.56899999999999995</v>
      </c>
    </row>
    <row r="19" spans="1:10" ht="14.25" x14ac:dyDescent="0.15">
      <c r="A19" s="28" t="s">
        <v>16</v>
      </c>
      <c r="B19" s="29">
        <v>556</v>
      </c>
      <c r="C19" s="30">
        <v>491</v>
      </c>
      <c r="D19" s="30">
        <v>608</v>
      </c>
      <c r="E19" s="31">
        <f>SUM(C19:D19)</f>
        <v>1099</v>
      </c>
      <c r="F19" s="32">
        <v>401</v>
      </c>
      <c r="G19" s="30">
        <v>216</v>
      </c>
      <c r="H19" s="30">
        <v>335</v>
      </c>
      <c r="I19" s="30">
        <f t="shared" si="1"/>
        <v>551</v>
      </c>
      <c r="J19" s="33">
        <f t="shared" si="2"/>
        <v>0.501</v>
      </c>
    </row>
    <row r="20" spans="1:10" ht="15" thickBot="1" x14ac:dyDescent="0.2">
      <c r="A20" s="17" t="s">
        <v>17</v>
      </c>
      <c r="B20" s="34">
        <f t="shared" ref="B20:H20" si="3">SUM(B13:B19)</f>
        <v>14898</v>
      </c>
      <c r="C20" s="35">
        <f t="shared" si="3"/>
        <v>15048</v>
      </c>
      <c r="D20" s="35">
        <f t="shared" si="3"/>
        <v>16366</v>
      </c>
      <c r="E20" s="35">
        <f t="shared" si="3"/>
        <v>31414</v>
      </c>
      <c r="F20" s="36">
        <f t="shared" si="3"/>
        <v>9613</v>
      </c>
      <c r="G20" s="35">
        <f t="shared" si="3"/>
        <v>5928</v>
      </c>
      <c r="H20" s="35">
        <f t="shared" si="3"/>
        <v>8075</v>
      </c>
      <c r="I20" s="37">
        <f>SUM(I13:I19)</f>
        <v>14003</v>
      </c>
      <c r="J20" s="38">
        <f t="shared" si="2"/>
        <v>0.44600000000000001</v>
      </c>
    </row>
    <row r="21" spans="1:10" ht="14.25" x14ac:dyDescent="0.15">
      <c r="A21" s="39"/>
      <c r="B21" s="40"/>
      <c r="C21" s="40"/>
      <c r="D21" s="40"/>
      <c r="E21" s="40"/>
      <c r="F21" s="40"/>
      <c r="G21" s="40"/>
      <c r="H21" s="40"/>
      <c r="I21" s="41"/>
      <c r="J21" s="42"/>
    </row>
    <row r="22" spans="1:10" ht="14.25" x14ac:dyDescent="0.15">
      <c r="A22" s="39"/>
      <c r="B22" s="40"/>
      <c r="C22" s="40"/>
      <c r="D22" s="40"/>
      <c r="E22" s="40"/>
      <c r="F22" s="40"/>
      <c r="G22" s="40"/>
      <c r="H22" s="40"/>
      <c r="I22" s="40"/>
      <c r="J22" s="43"/>
    </row>
    <row r="23" spans="1:10" ht="15" thickBot="1" x14ac:dyDescent="0.2">
      <c r="A23" s="22" t="s">
        <v>18</v>
      </c>
      <c r="B23" s="22"/>
      <c r="C23" s="4"/>
      <c r="D23" s="4"/>
      <c r="E23" s="4"/>
      <c r="F23" s="4"/>
      <c r="G23" s="4"/>
      <c r="H23" s="4"/>
      <c r="I23" s="4"/>
      <c r="J23" s="4"/>
    </row>
    <row r="24" spans="1:10" ht="14.25" x14ac:dyDescent="0.15">
      <c r="A24" s="25" t="s">
        <v>19</v>
      </c>
      <c r="B24" s="44"/>
      <c r="C24" s="45" t="s">
        <v>4</v>
      </c>
      <c r="D24" s="45" t="s">
        <v>5</v>
      </c>
      <c r="E24" s="46" t="s">
        <v>6</v>
      </c>
      <c r="F24" s="25" t="s">
        <v>19</v>
      </c>
      <c r="G24" s="44"/>
      <c r="H24" s="45" t="s">
        <v>4</v>
      </c>
      <c r="I24" s="45" t="s">
        <v>5</v>
      </c>
      <c r="J24" s="46" t="s">
        <v>6</v>
      </c>
    </row>
    <row r="25" spans="1:10" ht="14.25" x14ac:dyDescent="0.15">
      <c r="A25" s="47" t="s">
        <v>20</v>
      </c>
      <c r="B25" s="48"/>
      <c r="C25" s="30">
        <v>364</v>
      </c>
      <c r="D25" s="30">
        <v>345</v>
      </c>
      <c r="E25" s="31">
        <f>C25+D25</f>
        <v>709</v>
      </c>
      <c r="F25" s="47" t="s">
        <v>21</v>
      </c>
      <c r="G25" s="49"/>
      <c r="H25" s="30">
        <v>959</v>
      </c>
      <c r="I25" s="30">
        <v>988</v>
      </c>
      <c r="J25" s="31">
        <f t="shared" ref="J25:J35" si="4">H25+I25</f>
        <v>1947</v>
      </c>
    </row>
    <row r="26" spans="1:10" ht="14.25" x14ac:dyDescent="0.15">
      <c r="A26" s="47" t="s">
        <v>22</v>
      </c>
      <c r="B26" s="48"/>
      <c r="C26" s="30">
        <v>508</v>
      </c>
      <c r="D26" s="30">
        <v>522</v>
      </c>
      <c r="E26" s="31">
        <f t="shared" ref="E26:E36" si="5">C26+D26</f>
        <v>1030</v>
      </c>
      <c r="F26" s="47" t="s">
        <v>23</v>
      </c>
      <c r="G26" s="49"/>
      <c r="H26" s="30">
        <v>1207</v>
      </c>
      <c r="I26" s="30">
        <v>1258</v>
      </c>
      <c r="J26" s="31">
        <f t="shared" si="4"/>
        <v>2465</v>
      </c>
    </row>
    <row r="27" spans="1:10" ht="14.25" x14ac:dyDescent="0.15">
      <c r="A27" s="47" t="s">
        <v>24</v>
      </c>
      <c r="B27" s="48"/>
      <c r="C27" s="30">
        <v>642</v>
      </c>
      <c r="D27" s="30">
        <v>571</v>
      </c>
      <c r="E27" s="31">
        <f t="shared" si="5"/>
        <v>1213</v>
      </c>
      <c r="F27" s="47" t="s">
        <v>25</v>
      </c>
      <c r="G27" s="49"/>
      <c r="H27" s="30">
        <v>1490</v>
      </c>
      <c r="I27" s="30">
        <v>1458</v>
      </c>
      <c r="J27" s="31">
        <f t="shared" si="4"/>
        <v>2948</v>
      </c>
    </row>
    <row r="28" spans="1:10" ht="14.25" x14ac:dyDescent="0.15">
      <c r="A28" s="47" t="s">
        <v>26</v>
      </c>
      <c r="B28" s="48"/>
      <c r="C28" s="30">
        <v>691</v>
      </c>
      <c r="D28" s="30">
        <v>637</v>
      </c>
      <c r="E28" s="31">
        <f t="shared" si="5"/>
        <v>1328</v>
      </c>
      <c r="F28" s="47" t="s">
        <v>27</v>
      </c>
      <c r="G28" s="49"/>
      <c r="H28" s="30">
        <v>1304</v>
      </c>
      <c r="I28" s="30">
        <v>1476</v>
      </c>
      <c r="J28" s="31">
        <f t="shared" si="4"/>
        <v>2780</v>
      </c>
    </row>
    <row r="29" spans="1:10" ht="14.25" x14ac:dyDescent="0.15">
      <c r="A29" s="47" t="s">
        <v>28</v>
      </c>
      <c r="B29" s="48"/>
      <c r="C29" s="30">
        <v>631</v>
      </c>
      <c r="D29" s="30">
        <v>529</v>
      </c>
      <c r="E29" s="31">
        <f t="shared" si="5"/>
        <v>1160</v>
      </c>
      <c r="F29" s="47" t="s">
        <v>29</v>
      </c>
      <c r="G29" s="49"/>
      <c r="H29" s="30">
        <v>799</v>
      </c>
      <c r="I29" s="30">
        <v>1212</v>
      </c>
      <c r="J29" s="31">
        <f t="shared" si="4"/>
        <v>2011</v>
      </c>
    </row>
    <row r="30" spans="1:10" ht="14.25" x14ac:dyDescent="0.15">
      <c r="A30" s="47" t="s">
        <v>30</v>
      </c>
      <c r="B30" s="48"/>
      <c r="C30" s="30">
        <v>549</v>
      </c>
      <c r="D30" s="30">
        <v>454</v>
      </c>
      <c r="E30" s="31">
        <f t="shared" si="5"/>
        <v>1003</v>
      </c>
      <c r="F30" s="47" t="s">
        <v>31</v>
      </c>
      <c r="G30" s="49"/>
      <c r="H30" s="50">
        <v>638</v>
      </c>
      <c r="I30" s="51">
        <v>1248</v>
      </c>
      <c r="J30" s="31">
        <f t="shared" si="4"/>
        <v>1886</v>
      </c>
    </row>
    <row r="31" spans="1:10" ht="14.25" x14ac:dyDescent="0.15">
      <c r="A31" s="47" t="s">
        <v>32</v>
      </c>
      <c r="B31" s="48"/>
      <c r="C31" s="30">
        <v>581</v>
      </c>
      <c r="D31" s="30">
        <v>486</v>
      </c>
      <c r="E31" s="31">
        <f t="shared" si="5"/>
        <v>1067</v>
      </c>
      <c r="F31" s="47" t="s">
        <v>33</v>
      </c>
      <c r="G31" s="49"/>
      <c r="H31" s="50">
        <v>367</v>
      </c>
      <c r="I31" s="50">
        <v>971</v>
      </c>
      <c r="J31" s="31">
        <f t="shared" si="4"/>
        <v>1338</v>
      </c>
    </row>
    <row r="32" spans="1:10" ht="14.25" x14ac:dyDescent="0.15">
      <c r="A32" s="47" t="s">
        <v>34</v>
      </c>
      <c r="B32" s="48"/>
      <c r="C32" s="30">
        <v>683</v>
      </c>
      <c r="D32" s="30">
        <v>566</v>
      </c>
      <c r="E32" s="31">
        <f t="shared" si="5"/>
        <v>1249</v>
      </c>
      <c r="F32" s="47" t="s">
        <v>35</v>
      </c>
      <c r="G32" s="49"/>
      <c r="H32" s="50">
        <v>112</v>
      </c>
      <c r="I32" s="50">
        <v>380</v>
      </c>
      <c r="J32" s="31">
        <f t="shared" si="4"/>
        <v>492</v>
      </c>
    </row>
    <row r="33" spans="1:10" ht="14.25" x14ac:dyDescent="0.15">
      <c r="A33" s="47" t="s">
        <v>36</v>
      </c>
      <c r="B33" s="48"/>
      <c r="C33" s="30">
        <v>804</v>
      </c>
      <c r="D33" s="30">
        <v>694</v>
      </c>
      <c r="E33" s="31">
        <f t="shared" si="5"/>
        <v>1498</v>
      </c>
      <c r="F33" s="47" t="s">
        <v>37</v>
      </c>
      <c r="G33" s="49"/>
      <c r="H33" s="50">
        <v>6</v>
      </c>
      <c r="I33" s="50">
        <v>70</v>
      </c>
      <c r="J33" s="31">
        <f>H33+I33</f>
        <v>76</v>
      </c>
    </row>
    <row r="34" spans="1:10" ht="14.25" x14ac:dyDescent="0.15">
      <c r="A34" s="47" t="s">
        <v>38</v>
      </c>
      <c r="B34" s="48"/>
      <c r="C34" s="30">
        <v>880</v>
      </c>
      <c r="D34" s="30">
        <v>858</v>
      </c>
      <c r="E34" s="31">
        <f t="shared" si="5"/>
        <v>1738</v>
      </c>
      <c r="F34" s="47" t="s">
        <v>39</v>
      </c>
      <c r="G34" s="49"/>
      <c r="H34" s="50">
        <v>5</v>
      </c>
      <c r="I34" s="50">
        <v>2</v>
      </c>
      <c r="J34" s="31">
        <f t="shared" si="4"/>
        <v>7</v>
      </c>
    </row>
    <row r="35" spans="1:10" ht="14.25" x14ac:dyDescent="0.15">
      <c r="A35" s="47" t="s">
        <v>40</v>
      </c>
      <c r="B35" s="48"/>
      <c r="C35" s="30">
        <v>957</v>
      </c>
      <c r="D35" s="30">
        <v>863</v>
      </c>
      <c r="E35" s="31">
        <f t="shared" si="5"/>
        <v>1820</v>
      </c>
      <c r="F35" s="47" t="s">
        <v>41</v>
      </c>
      <c r="G35" s="49"/>
      <c r="H35" s="50">
        <v>0</v>
      </c>
      <c r="I35" s="50">
        <v>0</v>
      </c>
      <c r="J35" s="31">
        <f t="shared" si="4"/>
        <v>0</v>
      </c>
    </row>
    <row r="36" spans="1:10" ht="15" thickBot="1" x14ac:dyDescent="0.2">
      <c r="A36" s="52" t="s">
        <v>42</v>
      </c>
      <c r="B36" s="53"/>
      <c r="C36" s="19">
        <v>871</v>
      </c>
      <c r="D36" s="19">
        <v>778</v>
      </c>
      <c r="E36" s="20">
        <f t="shared" si="5"/>
        <v>1649</v>
      </c>
      <c r="F36" s="54" t="s">
        <v>43</v>
      </c>
      <c r="G36" s="55"/>
      <c r="H36" s="19">
        <f>C25+C26+C27+C28+C29+C30+C31+C32+C33+C34+C35+C36+H25+H26+H27+H28+H29+H30+H31+H32+H33+H34+H35</f>
        <v>15048</v>
      </c>
      <c r="I36" s="19">
        <f>D25+D26+D27+D28+D29+D30+D31+D32+D33+D34+D35+D36+I25+I26+I27+I28+I29+I30+I31+I32+I33+I34+I35</f>
        <v>16366</v>
      </c>
      <c r="J36" s="20">
        <f>E25+E26+E27+E28+E29+E30+E31+E32+E33+E34+E35+E36+J25+J26+J27+J28+J29+J30+J31+J32+J33+J34+J35</f>
        <v>31414</v>
      </c>
    </row>
    <row r="37" spans="1:10" ht="14.25" x14ac:dyDescent="0.15">
      <c r="A37" s="56"/>
      <c r="B37" s="57"/>
      <c r="C37" s="58"/>
      <c r="D37" s="58"/>
      <c r="E37" s="58"/>
      <c r="F37" s="58"/>
      <c r="G37" s="58"/>
      <c r="H37" s="58"/>
      <c r="I37" s="58"/>
      <c r="J37" s="58"/>
    </row>
    <row r="38" spans="1:10" ht="14.25" x14ac:dyDescent="0.15">
      <c r="A38" s="58"/>
      <c r="B38" s="58"/>
      <c r="C38" s="58"/>
      <c r="D38" s="58"/>
      <c r="E38" s="58"/>
      <c r="F38" s="58"/>
      <c r="G38" s="58"/>
      <c r="H38" s="58"/>
      <c r="I38" s="58"/>
      <c r="J38" s="58"/>
    </row>
    <row r="39" spans="1:10" ht="14.25" x14ac:dyDescent="0.15">
      <c r="A39" s="1" t="s">
        <v>44</v>
      </c>
      <c r="B39" s="1"/>
      <c r="C39" s="1"/>
      <c r="D39" s="1"/>
      <c r="E39" s="1"/>
      <c r="F39" s="1"/>
      <c r="G39" s="1"/>
      <c r="H39" s="1"/>
      <c r="I39" s="1"/>
      <c r="J39" s="1"/>
    </row>
    <row r="40" spans="1:10" ht="15" thickBot="1" x14ac:dyDescent="0.2">
      <c r="A40" s="4"/>
      <c r="B40" s="4"/>
      <c r="C40" s="4"/>
      <c r="D40" s="4"/>
      <c r="E40" s="4"/>
      <c r="F40" s="4"/>
      <c r="G40" s="4"/>
      <c r="H40" s="4"/>
      <c r="I40" s="4"/>
      <c r="J40" s="4"/>
    </row>
    <row r="41" spans="1:10" ht="14.25" x14ac:dyDescent="0.15">
      <c r="A41" s="5"/>
      <c r="B41" s="6" t="s">
        <v>45</v>
      </c>
      <c r="C41" s="7" t="s">
        <v>2</v>
      </c>
      <c r="D41" s="7"/>
      <c r="E41" s="8"/>
      <c r="F41" s="9" t="s">
        <v>3</v>
      </c>
      <c r="G41" s="10"/>
      <c r="H41" s="10"/>
      <c r="I41" s="10"/>
      <c r="J41" s="11"/>
    </row>
    <row r="42" spans="1:10" ht="14.25" x14ac:dyDescent="0.15">
      <c r="A42" s="12"/>
      <c r="B42" s="13"/>
      <c r="C42" s="14" t="s">
        <v>4</v>
      </c>
      <c r="D42" s="14" t="s">
        <v>5</v>
      </c>
      <c r="E42" s="15" t="s">
        <v>6</v>
      </c>
      <c r="F42" s="16" t="s">
        <v>45</v>
      </c>
      <c r="G42" s="14" t="s">
        <v>4</v>
      </c>
      <c r="H42" s="14" t="s">
        <v>5</v>
      </c>
      <c r="I42" s="14" t="s">
        <v>6</v>
      </c>
      <c r="J42" s="15" t="s">
        <v>7</v>
      </c>
    </row>
    <row r="43" spans="1:10" ht="15" thickBot="1" x14ac:dyDescent="0.2">
      <c r="A43" s="17" t="s">
        <v>8</v>
      </c>
      <c r="B43" s="18">
        <v>506</v>
      </c>
      <c r="C43" s="19">
        <v>274</v>
      </c>
      <c r="D43" s="19">
        <v>287</v>
      </c>
      <c r="E43" s="20">
        <f>SUM(C43:D43)</f>
        <v>561</v>
      </c>
      <c r="F43" s="18">
        <v>18</v>
      </c>
      <c r="G43" s="19">
        <v>12</v>
      </c>
      <c r="H43" s="19">
        <v>13</v>
      </c>
      <c r="I43" s="20">
        <f>SUM(G43:H43)</f>
        <v>25</v>
      </c>
      <c r="J43" s="33">
        <f>ROUND(I43/E43,3)</f>
        <v>4.4999999999999998E-2</v>
      </c>
    </row>
    <row r="46" spans="1:10" ht="15" thickBot="1" x14ac:dyDescent="0.2">
      <c r="A46" s="22" t="s">
        <v>9</v>
      </c>
      <c r="B46" s="22"/>
      <c r="C46" s="23"/>
      <c r="D46" s="4"/>
      <c r="E46" s="4"/>
      <c r="F46" s="4"/>
      <c r="G46" s="4"/>
      <c r="H46" s="4"/>
      <c r="I46" s="4"/>
      <c r="J46" s="4"/>
    </row>
    <row r="47" spans="1:10" ht="14.25" x14ac:dyDescent="0.15">
      <c r="A47" s="24"/>
      <c r="B47" s="6" t="s">
        <v>45</v>
      </c>
      <c r="C47" s="7" t="s">
        <v>2</v>
      </c>
      <c r="D47" s="7"/>
      <c r="E47" s="8"/>
      <c r="F47" s="25" t="s">
        <v>3</v>
      </c>
      <c r="G47" s="10"/>
      <c r="H47" s="10"/>
      <c r="I47" s="10"/>
      <c r="J47" s="11"/>
    </row>
    <row r="48" spans="1:10" ht="14.25" x14ac:dyDescent="0.15">
      <c r="A48" s="26"/>
      <c r="B48" s="13"/>
      <c r="C48" s="14" t="s">
        <v>4</v>
      </c>
      <c r="D48" s="14" t="s">
        <v>5</v>
      </c>
      <c r="E48" s="15" t="s">
        <v>6</v>
      </c>
      <c r="F48" s="27" t="s">
        <v>45</v>
      </c>
      <c r="G48" s="14" t="s">
        <v>4</v>
      </c>
      <c r="H48" s="14" t="s">
        <v>5</v>
      </c>
      <c r="I48" s="14" t="s">
        <v>6</v>
      </c>
      <c r="J48" s="15" t="s">
        <v>7</v>
      </c>
    </row>
    <row r="49" spans="1:10" ht="14.25" x14ac:dyDescent="0.15">
      <c r="A49" s="28" t="s">
        <v>10</v>
      </c>
      <c r="B49" s="59">
        <v>350</v>
      </c>
      <c r="C49" s="60">
        <v>174</v>
      </c>
      <c r="D49" s="60">
        <v>216</v>
      </c>
      <c r="E49" s="61">
        <f t="shared" ref="E49:E55" si="6">SUM(C49:D49)</f>
        <v>390</v>
      </c>
      <c r="F49" s="62">
        <v>11</v>
      </c>
      <c r="G49" s="63">
        <v>8</v>
      </c>
      <c r="H49" s="63">
        <v>7</v>
      </c>
      <c r="I49" s="64">
        <f>SUM(G49:H49)</f>
        <v>15</v>
      </c>
      <c r="J49" s="33">
        <f t="shared" ref="J49:J56" si="7">ROUND(I49/E49,3)</f>
        <v>3.7999999999999999E-2</v>
      </c>
    </row>
    <row r="50" spans="1:10" ht="14.25" x14ac:dyDescent="0.15">
      <c r="A50" s="28" t="s">
        <v>11</v>
      </c>
      <c r="B50" s="59">
        <v>36</v>
      </c>
      <c r="C50" s="60">
        <v>16</v>
      </c>
      <c r="D50" s="65">
        <v>22</v>
      </c>
      <c r="E50" s="61">
        <f t="shared" si="6"/>
        <v>38</v>
      </c>
      <c r="F50" s="62">
        <v>1</v>
      </c>
      <c r="G50" s="63">
        <v>0</v>
      </c>
      <c r="H50" s="63">
        <v>1</v>
      </c>
      <c r="I50" s="64">
        <f t="shared" ref="I50:I55" si="8">SUM(G50:H50)</f>
        <v>1</v>
      </c>
      <c r="J50" s="33">
        <f t="shared" si="7"/>
        <v>2.5999999999999999E-2</v>
      </c>
    </row>
    <row r="51" spans="1:10" ht="14.25" x14ac:dyDescent="0.15">
      <c r="A51" s="28" t="s">
        <v>12</v>
      </c>
      <c r="B51" s="59">
        <v>97</v>
      </c>
      <c r="C51" s="60">
        <v>72</v>
      </c>
      <c r="D51" s="60">
        <v>34</v>
      </c>
      <c r="E51" s="61">
        <f t="shared" si="6"/>
        <v>106</v>
      </c>
      <c r="F51" s="62">
        <v>5</v>
      </c>
      <c r="G51" s="63">
        <v>4</v>
      </c>
      <c r="H51" s="63">
        <v>4</v>
      </c>
      <c r="I51" s="64">
        <f t="shared" si="8"/>
        <v>8</v>
      </c>
      <c r="J51" s="33">
        <f t="shared" si="7"/>
        <v>7.4999999999999997E-2</v>
      </c>
    </row>
    <row r="52" spans="1:10" ht="14.25" x14ac:dyDescent="0.15">
      <c r="A52" s="28" t="s">
        <v>13</v>
      </c>
      <c r="B52" s="59">
        <v>8</v>
      </c>
      <c r="C52" s="60">
        <v>2</v>
      </c>
      <c r="D52" s="60">
        <v>6</v>
      </c>
      <c r="E52" s="61">
        <f t="shared" si="6"/>
        <v>8</v>
      </c>
      <c r="F52" s="62">
        <v>1</v>
      </c>
      <c r="G52" s="63">
        <v>0</v>
      </c>
      <c r="H52" s="63">
        <v>1</v>
      </c>
      <c r="I52" s="64">
        <f t="shared" si="8"/>
        <v>1</v>
      </c>
      <c r="J52" s="33">
        <f t="shared" si="7"/>
        <v>0.125</v>
      </c>
    </row>
    <row r="53" spans="1:10" ht="14.25" x14ac:dyDescent="0.15">
      <c r="A53" s="28" t="s">
        <v>14</v>
      </c>
      <c r="B53" s="59">
        <v>2</v>
      </c>
      <c r="C53" s="60">
        <v>2</v>
      </c>
      <c r="D53" s="60">
        <v>1</v>
      </c>
      <c r="E53" s="61">
        <f t="shared" si="6"/>
        <v>3</v>
      </c>
      <c r="F53" s="62">
        <v>0</v>
      </c>
      <c r="G53" s="63">
        <v>0</v>
      </c>
      <c r="H53" s="63">
        <v>0</v>
      </c>
      <c r="I53" s="64">
        <f t="shared" si="8"/>
        <v>0</v>
      </c>
      <c r="J53" s="33">
        <f t="shared" si="7"/>
        <v>0</v>
      </c>
    </row>
    <row r="54" spans="1:10" ht="14.25" x14ac:dyDescent="0.15">
      <c r="A54" s="28" t="s">
        <v>15</v>
      </c>
      <c r="B54" s="59">
        <v>4</v>
      </c>
      <c r="C54" s="60">
        <v>4</v>
      </c>
      <c r="D54" s="60">
        <v>2</v>
      </c>
      <c r="E54" s="61">
        <f t="shared" si="6"/>
        <v>6</v>
      </c>
      <c r="F54" s="62">
        <v>0</v>
      </c>
      <c r="G54" s="63">
        <v>0</v>
      </c>
      <c r="H54" s="63">
        <v>0</v>
      </c>
      <c r="I54" s="64">
        <f t="shared" si="8"/>
        <v>0</v>
      </c>
      <c r="J54" s="33">
        <f t="shared" si="7"/>
        <v>0</v>
      </c>
    </row>
    <row r="55" spans="1:10" ht="14.25" x14ac:dyDescent="0.15">
      <c r="A55" s="28" t="s">
        <v>16</v>
      </c>
      <c r="B55" s="59">
        <v>9</v>
      </c>
      <c r="C55" s="60">
        <v>4</v>
      </c>
      <c r="D55" s="60">
        <v>6</v>
      </c>
      <c r="E55" s="61">
        <f t="shared" si="6"/>
        <v>10</v>
      </c>
      <c r="F55" s="62">
        <v>0</v>
      </c>
      <c r="G55" s="63">
        <v>0</v>
      </c>
      <c r="H55" s="63">
        <v>0</v>
      </c>
      <c r="I55" s="64">
        <f t="shared" si="8"/>
        <v>0</v>
      </c>
      <c r="J55" s="33">
        <f t="shared" si="7"/>
        <v>0</v>
      </c>
    </row>
    <row r="56" spans="1:10" ht="15" thickBot="1" x14ac:dyDescent="0.2">
      <c r="A56" s="66" t="s">
        <v>17</v>
      </c>
      <c r="B56" s="67">
        <f t="shared" ref="B56:G56" si="9">SUM(B49:B55)</f>
        <v>506</v>
      </c>
      <c r="C56" s="68">
        <f t="shared" si="9"/>
        <v>274</v>
      </c>
      <c r="D56" s="68">
        <f t="shared" si="9"/>
        <v>287</v>
      </c>
      <c r="E56" s="69">
        <f t="shared" si="9"/>
        <v>561</v>
      </c>
      <c r="F56" s="70">
        <f t="shared" si="9"/>
        <v>18</v>
      </c>
      <c r="G56" s="69">
        <f t="shared" si="9"/>
        <v>12</v>
      </c>
      <c r="H56" s="69">
        <f>SUM(H49:H55)</f>
        <v>13</v>
      </c>
      <c r="I56" s="69">
        <f>SUM(I49:I55)</f>
        <v>25</v>
      </c>
      <c r="J56" s="21">
        <f t="shared" si="7"/>
        <v>4.4999999999999998E-2</v>
      </c>
    </row>
    <row r="57" spans="1:10" ht="14.25" x14ac:dyDescent="0.15">
      <c r="A57" s="39"/>
      <c r="B57" s="40" t="s">
        <v>46</v>
      </c>
      <c r="C57" s="40"/>
      <c r="D57" s="40"/>
      <c r="E57" s="40"/>
      <c r="F57" s="40"/>
      <c r="G57" s="40"/>
      <c r="H57" s="40"/>
      <c r="I57" s="40"/>
      <c r="J57" s="43"/>
    </row>
    <row r="58" spans="1:10" ht="14.25" x14ac:dyDescent="0.15">
      <c r="A58" s="39"/>
      <c r="B58" s="40"/>
      <c r="C58" s="40"/>
      <c r="D58" s="40"/>
      <c r="E58" s="40"/>
      <c r="F58" s="40"/>
      <c r="G58" s="40"/>
      <c r="H58" s="40"/>
      <c r="I58" s="40"/>
      <c r="J58" s="43"/>
    </row>
    <row r="59" spans="1:10" ht="15" thickBot="1" x14ac:dyDescent="0.2">
      <c r="A59" s="22" t="s">
        <v>18</v>
      </c>
      <c r="B59" s="22"/>
      <c r="C59" s="4"/>
      <c r="D59" s="4"/>
      <c r="E59" s="4"/>
      <c r="F59" s="4"/>
      <c r="G59" s="4"/>
      <c r="H59" s="4"/>
      <c r="I59" s="4"/>
      <c r="J59" s="4"/>
    </row>
    <row r="60" spans="1:10" ht="14.25" x14ac:dyDescent="0.15">
      <c r="A60" s="25" t="s">
        <v>19</v>
      </c>
      <c r="B60" s="44"/>
      <c r="C60" s="45" t="s">
        <v>4</v>
      </c>
      <c r="D60" s="45" t="s">
        <v>5</v>
      </c>
      <c r="E60" s="46" t="s">
        <v>6</v>
      </c>
      <c r="F60" s="25" t="s">
        <v>19</v>
      </c>
      <c r="G60" s="44"/>
      <c r="H60" s="45" t="s">
        <v>4</v>
      </c>
      <c r="I60" s="45" t="s">
        <v>5</v>
      </c>
      <c r="J60" s="46" t="s">
        <v>6</v>
      </c>
    </row>
    <row r="61" spans="1:10" ht="14.25" x14ac:dyDescent="0.15">
      <c r="A61" s="47" t="s">
        <v>20</v>
      </c>
      <c r="B61" s="48"/>
      <c r="C61" s="30">
        <v>4</v>
      </c>
      <c r="D61" s="30">
        <v>4</v>
      </c>
      <c r="E61" s="31">
        <f t="shared" ref="E61:E72" si="10">SUM(C61+D61)</f>
        <v>8</v>
      </c>
      <c r="F61" s="47" t="s">
        <v>21</v>
      </c>
      <c r="G61" s="49"/>
      <c r="H61" s="30">
        <v>2</v>
      </c>
      <c r="I61" s="30">
        <v>8</v>
      </c>
      <c r="J61" s="31">
        <f t="shared" ref="J61:J72" si="11">SUM(H61+I61)</f>
        <v>10</v>
      </c>
    </row>
    <row r="62" spans="1:10" ht="14.25" x14ac:dyDescent="0.15">
      <c r="A62" s="47" t="s">
        <v>22</v>
      </c>
      <c r="B62" s="48"/>
      <c r="C62" s="30">
        <v>3</v>
      </c>
      <c r="D62" s="30">
        <v>6</v>
      </c>
      <c r="E62" s="31">
        <f t="shared" si="10"/>
        <v>9</v>
      </c>
      <c r="F62" s="47" t="s">
        <v>23</v>
      </c>
      <c r="G62" s="49"/>
      <c r="H62" s="30">
        <v>3</v>
      </c>
      <c r="I62" s="30">
        <v>3</v>
      </c>
      <c r="J62" s="31">
        <f t="shared" si="11"/>
        <v>6</v>
      </c>
    </row>
    <row r="63" spans="1:10" ht="14.25" x14ac:dyDescent="0.15">
      <c r="A63" s="47" t="s">
        <v>24</v>
      </c>
      <c r="B63" s="48"/>
      <c r="C63" s="30">
        <v>3</v>
      </c>
      <c r="D63" s="30">
        <v>1</v>
      </c>
      <c r="E63" s="31">
        <f t="shared" si="10"/>
        <v>4</v>
      </c>
      <c r="F63" s="47" t="s">
        <v>25</v>
      </c>
      <c r="G63" s="49"/>
      <c r="H63" s="30">
        <v>0</v>
      </c>
      <c r="I63" s="30">
        <v>5</v>
      </c>
      <c r="J63" s="31">
        <f t="shared" si="11"/>
        <v>5</v>
      </c>
    </row>
    <row r="64" spans="1:10" ht="14.25" x14ac:dyDescent="0.15">
      <c r="A64" s="47" t="s">
        <v>26</v>
      </c>
      <c r="B64" s="48"/>
      <c r="C64" s="30">
        <v>10</v>
      </c>
      <c r="D64" s="30">
        <v>6</v>
      </c>
      <c r="E64" s="31">
        <f t="shared" si="10"/>
        <v>16</v>
      </c>
      <c r="F64" s="47" t="s">
        <v>27</v>
      </c>
      <c r="G64" s="49"/>
      <c r="H64" s="30">
        <v>5</v>
      </c>
      <c r="I64" s="30">
        <v>3</v>
      </c>
      <c r="J64" s="31">
        <f t="shared" si="11"/>
        <v>8</v>
      </c>
    </row>
    <row r="65" spans="1:10" ht="14.25" x14ac:dyDescent="0.15">
      <c r="A65" s="47" t="s">
        <v>28</v>
      </c>
      <c r="B65" s="48"/>
      <c r="C65" s="30">
        <v>73</v>
      </c>
      <c r="D65" s="30">
        <v>68</v>
      </c>
      <c r="E65" s="31">
        <f t="shared" si="10"/>
        <v>141</v>
      </c>
      <c r="F65" s="47" t="s">
        <v>29</v>
      </c>
      <c r="G65" s="49"/>
      <c r="H65" s="30">
        <v>2</v>
      </c>
      <c r="I65" s="30">
        <v>1</v>
      </c>
      <c r="J65" s="31">
        <f t="shared" si="11"/>
        <v>3</v>
      </c>
    </row>
    <row r="66" spans="1:10" ht="14.25" x14ac:dyDescent="0.15">
      <c r="A66" s="47" t="s">
        <v>30</v>
      </c>
      <c r="B66" s="48"/>
      <c r="C66" s="30">
        <v>72</v>
      </c>
      <c r="D66" s="30">
        <v>54</v>
      </c>
      <c r="E66" s="31">
        <f t="shared" si="10"/>
        <v>126</v>
      </c>
      <c r="F66" s="47" t="s">
        <v>31</v>
      </c>
      <c r="G66" s="49"/>
      <c r="H66" s="50">
        <v>2</v>
      </c>
      <c r="I66" s="50">
        <v>1</v>
      </c>
      <c r="J66" s="31">
        <f t="shared" si="11"/>
        <v>3</v>
      </c>
    </row>
    <row r="67" spans="1:10" ht="14.25" x14ac:dyDescent="0.15">
      <c r="A67" s="47" t="s">
        <v>32</v>
      </c>
      <c r="B67" s="48"/>
      <c r="C67" s="30">
        <v>51</v>
      </c>
      <c r="D67" s="30">
        <v>36</v>
      </c>
      <c r="E67" s="31">
        <f t="shared" si="10"/>
        <v>87</v>
      </c>
      <c r="F67" s="47" t="s">
        <v>33</v>
      </c>
      <c r="G67" s="49"/>
      <c r="H67" s="50">
        <v>0</v>
      </c>
      <c r="I67" s="50">
        <v>0</v>
      </c>
      <c r="J67" s="31">
        <f t="shared" si="11"/>
        <v>0</v>
      </c>
    </row>
    <row r="68" spans="1:10" ht="14.25" x14ac:dyDescent="0.15">
      <c r="A68" s="47" t="s">
        <v>34</v>
      </c>
      <c r="B68" s="48"/>
      <c r="C68" s="30">
        <v>28</v>
      </c>
      <c r="D68" s="30">
        <v>22</v>
      </c>
      <c r="E68" s="31">
        <f t="shared" si="10"/>
        <v>50</v>
      </c>
      <c r="F68" s="47" t="s">
        <v>35</v>
      </c>
      <c r="G68" s="49"/>
      <c r="H68" s="50">
        <v>0</v>
      </c>
      <c r="I68" s="50">
        <v>0</v>
      </c>
      <c r="J68" s="31">
        <f t="shared" si="11"/>
        <v>0</v>
      </c>
    </row>
    <row r="69" spans="1:10" ht="14.25" x14ac:dyDescent="0.15">
      <c r="A69" s="47" t="s">
        <v>36</v>
      </c>
      <c r="B69" s="48"/>
      <c r="C69" s="30">
        <v>8</v>
      </c>
      <c r="D69" s="30">
        <v>14</v>
      </c>
      <c r="E69" s="31">
        <f t="shared" si="10"/>
        <v>22</v>
      </c>
      <c r="F69" s="47" t="s">
        <v>37</v>
      </c>
      <c r="G69" s="49"/>
      <c r="H69" s="50">
        <v>0</v>
      </c>
      <c r="I69" s="50">
        <v>0</v>
      </c>
      <c r="J69" s="31">
        <f t="shared" si="11"/>
        <v>0</v>
      </c>
    </row>
    <row r="70" spans="1:10" ht="14.25" x14ac:dyDescent="0.15">
      <c r="A70" s="47" t="s">
        <v>38</v>
      </c>
      <c r="B70" s="48"/>
      <c r="C70" s="30">
        <v>4</v>
      </c>
      <c r="D70" s="30">
        <v>18</v>
      </c>
      <c r="E70" s="31">
        <f t="shared" si="10"/>
        <v>22</v>
      </c>
      <c r="F70" s="47" t="s">
        <v>39</v>
      </c>
      <c r="G70" s="49"/>
      <c r="H70" s="50">
        <v>0</v>
      </c>
      <c r="I70" s="50">
        <v>0</v>
      </c>
      <c r="J70" s="31">
        <f t="shared" si="11"/>
        <v>0</v>
      </c>
    </row>
    <row r="71" spans="1:10" ht="14.25" x14ac:dyDescent="0.15">
      <c r="A71" s="47" t="s">
        <v>40</v>
      </c>
      <c r="B71" s="48"/>
      <c r="C71" s="30">
        <v>2</v>
      </c>
      <c r="D71" s="30">
        <v>22</v>
      </c>
      <c r="E71" s="31">
        <f t="shared" si="10"/>
        <v>24</v>
      </c>
      <c r="F71" s="47" t="s">
        <v>41</v>
      </c>
      <c r="G71" s="49"/>
      <c r="H71" s="50">
        <v>0</v>
      </c>
      <c r="I71" s="50">
        <v>0</v>
      </c>
      <c r="J71" s="31">
        <f t="shared" si="11"/>
        <v>0</v>
      </c>
    </row>
    <row r="72" spans="1:10" ht="15" thickBot="1" x14ac:dyDescent="0.2">
      <c r="A72" s="52" t="s">
        <v>42</v>
      </c>
      <c r="B72" s="53"/>
      <c r="C72" s="19">
        <v>2</v>
      </c>
      <c r="D72" s="19">
        <v>15</v>
      </c>
      <c r="E72" s="20">
        <f t="shared" si="10"/>
        <v>17</v>
      </c>
      <c r="F72" s="54" t="s">
        <v>43</v>
      </c>
      <c r="G72" s="55"/>
      <c r="H72" s="71">
        <f>SUM((SUM(C61:C72)+(SUM(H61:H71))))</f>
        <v>274</v>
      </c>
      <c r="I72" s="19">
        <f>SUM((SUM(D61:D72)+(SUM(I61:I71))))</f>
        <v>287</v>
      </c>
      <c r="J72" s="20">
        <f t="shared" si="11"/>
        <v>561</v>
      </c>
    </row>
  </sheetData>
  <mergeCells count="75">
    <mergeCell ref="A72:B72"/>
    <mergeCell ref="F72:G72"/>
    <mergeCell ref="A69:B69"/>
    <mergeCell ref="F69:G69"/>
    <mergeCell ref="A70:B70"/>
    <mergeCell ref="F70:G70"/>
    <mergeCell ref="A71:B71"/>
    <mergeCell ref="F71:G71"/>
    <mergeCell ref="A66:B66"/>
    <mergeCell ref="F66:G66"/>
    <mergeCell ref="A67:B67"/>
    <mergeCell ref="F67:G67"/>
    <mergeCell ref="A68:B68"/>
    <mergeCell ref="F68:G68"/>
    <mergeCell ref="A63:B63"/>
    <mergeCell ref="F63:G63"/>
    <mergeCell ref="A64:B64"/>
    <mergeCell ref="F64:G64"/>
    <mergeCell ref="A65:B65"/>
    <mergeCell ref="F65:G65"/>
    <mergeCell ref="A60:B60"/>
    <mergeCell ref="F60:G60"/>
    <mergeCell ref="A61:B61"/>
    <mergeCell ref="F61:G61"/>
    <mergeCell ref="A62:B62"/>
    <mergeCell ref="F62:G62"/>
    <mergeCell ref="A46:C46"/>
    <mergeCell ref="A47:A48"/>
    <mergeCell ref="B47:B48"/>
    <mergeCell ref="C47:E47"/>
    <mergeCell ref="F47:J47"/>
    <mergeCell ref="A59:B59"/>
    <mergeCell ref="A37:B37"/>
    <mergeCell ref="A39:J39"/>
    <mergeCell ref="A41:A42"/>
    <mergeCell ref="B41:B42"/>
    <mergeCell ref="C41:E41"/>
    <mergeCell ref="F41:J41"/>
    <mergeCell ref="A34:B34"/>
    <mergeCell ref="F34:G34"/>
    <mergeCell ref="A35:B35"/>
    <mergeCell ref="F35:G35"/>
    <mergeCell ref="A36:B36"/>
    <mergeCell ref="F36:G36"/>
    <mergeCell ref="A31:B31"/>
    <mergeCell ref="F31:G31"/>
    <mergeCell ref="A32:B32"/>
    <mergeCell ref="F32:G32"/>
    <mergeCell ref="A33:B33"/>
    <mergeCell ref="F33:G33"/>
    <mergeCell ref="A28:B28"/>
    <mergeCell ref="F28:G28"/>
    <mergeCell ref="A29:B29"/>
    <mergeCell ref="F29:G29"/>
    <mergeCell ref="A30:B30"/>
    <mergeCell ref="F30:G30"/>
    <mergeCell ref="A25:B25"/>
    <mergeCell ref="F25:G25"/>
    <mergeCell ref="A26:B26"/>
    <mergeCell ref="F26:G26"/>
    <mergeCell ref="A27:B27"/>
    <mergeCell ref="F27:G27"/>
    <mergeCell ref="A11:A12"/>
    <mergeCell ref="B11:B12"/>
    <mergeCell ref="C11:E11"/>
    <mergeCell ref="F11:J11"/>
    <mergeCell ref="A23:B23"/>
    <mergeCell ref="A24:B24"/>
    <mergeCell ref="F24:G24"/>
    <mergeCell ref="A2:J2"/>
    <mergeCell ref="A5:A6"/>
    <mergeCell ref="B5:B6"/>
    <mergeCell ref="C5:E5"/>
    <mergeCell ref="F5:J5"/>
    <mergeCell ref="A10:C10"/>
  </mergeCells>
  <phoneticPr fontId="3"/>
  <pageMargins left="0.75" right="0.75" top="0.24" bottom="0.28000000000000003" header="0.2" footer="0.21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8月31日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a-oota774</dc:creator>
  <cp:lastModifiedBy>a-oota774</cp:lastModifiedBy>
  <dcterms:created xsi:type="dcterms:W3CDTF">2024-09-12T10:00:53Z</dcterms:created>
  <dcterms:modified xsi:type="dcterms:W3CDTF">2024-09-12T10:03:29Z</dcterms:modified>
</cp:coreProperties>
</file>