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mc:AlternateContent xmlns:mc="http://schemas.openxmlformats.org/markup-compatibility/2006">
    <mc:Choice Requires="x15">
      <x15ac:absPath xmlns:x15ac="http://schemas.microsoft.com/office/spreadsheetml/2010/11/ac" url="R:\業務フォルダ\庄原市本庁舎\環境建設部_下水道課_管理係\管理係長\経営比較分析\R5.1 経営比較分析提出\"/>
    </mc:Choice>
  </mc:AlternateContent>
  <xr:revisionPtr revIDLastSave="0" documentId="13_ncr:1_{B8508D15-2E06-4DF2-8F41-9C905F720DC1}" xr6:coauthVersionLast="36" xr6:coauthVersionMax="36" xr10:uidLastSave="{00000000-0000-0000-0000-000000000000}"/>
  <workbookProtection workbookAlgorithmName="SHA-512" workbookHashValue="AnX/ToOMH9CzFdcW5s0DVmDa5UrS4haQju4Dnh+20gC+7rRKClIjPyOHx/6fKHY5RTdRAp0vXwbKAoC+jxGV+A==" workbookSaltValue="FfHlf8sJsv3yyNt2g6zWLw==" workbookSpinCount="100000" lockStructure="1"/>
  <bookViews>
    <workbookView xWindow="0" yWindow="0" windowWidth="15360" windowHeight="7635"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AT10" i="4" s="1"/>
  <c r="V6" i="5"/>
  <c r="AL10" i="4" s="1"/>
  <c r="U6" i="5"/>
  <c r="T6" i="5"/>
  <c r="S6" i="5"/>
  <c r="AL8" i="4" s="1"/>
  <c r="R6" i="5"/>
  <c r="AD10" i="4" s="1"/>
  <c r="Q6" i="5"/>
  <c r="P6" i="5"/>
  <c r="O6" i="5"/>
  <c r="I10" i="4" s="1"/>
  <c r="N6" i="5"/>
  <c r="B10" i="4" s="1"/>
  <c r="M6" i="5"/>
  <c r="L6" i="5"/>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E86" i="4"/>
  <c r="BB10" i="4"/>
  <c r="W10" i="4"/>
  <c r="P10" i="4"/>
  <c r="BB8" i="4"/>
  <c r="AT8" i="4"/>
  <c r="AD8" i="4"/>
  <c r="W8" i="4"/>
  <c r="B8" i="4"/>
  <c r="B6" i="4"/>
</calcChain>
</file>

<file path=xl/sharedStrings.xml><?xml version="1.0" encoding="utf-8"?>
<sst xmlns="http://schemas.openxmlformats.org/spreadsheetml/2006/main" count="247" uniqueCount="122">
  <si>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</si>
  <si>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</si>
  <si>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</si>
  <si>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</si>
  <si>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</si>
  <si>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</si>
  <si>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</si>
  <si>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</si>
  <si>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</si>
  <si>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</si>
  <si>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</si>
  <si>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</si>
  <si>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</si>
  <si>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</si>
  <si>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</si>
  <si>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</si>
  <si>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</si>
  <si>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</si>
  <si>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</si>
  <si>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</si>
  <si>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</si>
  <si>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</si>
  <si>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</si>
  <si>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</si>
  <si>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</si>
  <si>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</si>
  <si>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</si>
  <si>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</si>
  <si>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</si>
  <si>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</si>
  <si>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</si>
  <si>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</si>
  <si>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</si>
  <si>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</si>
  <si>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</si>
  <si>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</si>
  <si>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</si>
  <si>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</si>
  <si>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</si>
  <si>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</si>
  <si>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</si>
  <si>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</si>
  <si>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</si>
  <si>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</si>
  <si>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</si>
  <si>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</si>
  <si>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</si>
  <si>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</si>
  <si>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</si>
  <si>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</si>
  <si>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</si>
  <si>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</si>
  <si>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</si>
  <si>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</si>
  <si>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</si>
  <si>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</si>
  <si>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</si>
  <si>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</si>
  <si>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</si>
  <si>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</si>
  <si>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</si>
  <si>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</si>
  <si>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</si>
  <si>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</si>
  <si>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</si>
  <si>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</si>
  <si>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</si>
  <si>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</si>
  <si>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</si>
  <si>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</si>
  <si>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</si>
  <si>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</si>
  <si>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</si>
  <si>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</si>
  <si>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</si>
  <si>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</si>
  <si>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</si>
  <si>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</si>
  <si>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</si>
  <si>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</si>
  <si>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</si>
  <si>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</si>
  <si>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</si>
  <si>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</si>
  <si>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</si>
  <si>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</si>
  <si>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</si>
  <si>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</si>
  <si>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</si>
  <si>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</si>
  <si>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</si>
  <si>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</si>
  <si>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</si>
  <si>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</si>
  <si>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</si>
  <si>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</si>
  <si>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</si>
  <si>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</si>
  <si>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</si>
  <si>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広島県　庄原市</t>
  </si>
  <si>
    <t>法非適用</t>
  </si>
  <si>
    <t>下水道事業</t>
  </si>
  <si>
    <t>特定地域生活排水処理</t>
  </si>
  <si>
    <t>K2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</si>
  <si>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</si>
  <si>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</si>
  <si>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</si>
  <si>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</si>
  <si>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</si>
  <si>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</si>
  <si>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</si>
  <si>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</si>
  <si>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</si>
  <si>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</si>
  <si>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</si>
  <si>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</si>
  <si>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</si>
  <si>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</si>
  <si>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</si>
  <si>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浄化槽であり、管渠改善率は、該当しない。</t>
    <phoneticPr fontId="4"/>
  </si>
  <si>
    <t>　経営の健全性・効率性の分析の結果、適正な使用料収入の確保と汚水処理費の削減が必要となった。
　維持管理費の削減に取り組むとともに、受益者負担の原則に基づく適正な使用者負担を求める。</t>
    <phoneticPr fontId="4"/>
  </si>
  <si>
    <t>①収益的収支比率は、昨年度から11.00ポイント増の97.99％と、ほぼ100％であり総収入の内、50.3％が一般会計からの繰入金によるものである。公共下水道等の他の下水道事業と統一した使用料で運営しているため、一基当たり１戸を賄うため維持管理費が高額になる浄化槽整備事業では、恒常的な収入不足にあり、その不足分を一般会計から補填する状況となっている。今後については、引き続き受益者負担の適正化を図り、必要に応じた使用料改定を行う予定としている。
④企業債残高対事業規模比率は、類似団体より低い数値であり、引き続き適正な投資に努める。
⑤経費回収率は、昨年度から4.48ポイント増となった。100％を下回っているため、適正な使用料収入の確保と汚水処理費の削減が必要である。
⑥汚水処理原価は、昨年度から33.88ポイント減少した。類似団体より86.93ポイント高く、引き続き汚水処理コストの削減に努める。
⑦施設利用率は、横ばい状況である。類似団体より15.71ポイント低い。
⑧水洗化率は、100％である。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</si>
</sst>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A32-4F15-8B12-37B721AE4858}"/>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4A32-4F15-8B12-37B721AE4858}"/>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42.15</c:v>
                </c:pt>
                <c:pt idx="1">
                  <c:v>41.59</c:v>
                </c:pt>
                <c:pt idx="2">
                  <c:v>41.23</c:v>
                </c:pt>
                <c:pt idx="3">
                  <c:v>41.52</c:v>
                </c:pt>
                <c:pt idx="4">
                  <c:v>40.81</c:v>
                </c:pt>
              </c:numCache>
            </c:numRef>
          </c:val>
          <c:extLst>
            <c:ext xmlns:c16="http://schemas.microsoft.com/office/drawing/2014/chart" uri="{C3380CC4-5D6E-409C-BE32-E72D297353CC}">
              <c16:uniqueId val="{00000000-9B7F-40C1-9410-771656BEBB2F}"/>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57.22</c:v>
                </c:pt>
                <c:pt idx="1">
                  <c:v>54.93</c:v>
                </c:pt>
                <c:pt idx="2">
                  <c:v>59.64</c:v>
                </c:pt>
                <c:pt idx="3">
                  <c:v>58.19</c:v>
                </c:pt>
                <c:pt idx="4">
                  <c:v>56.52</c:v>
                </c:pt>
              </c:numCache>
            </c:numRef>
          </c:val>
          <c:smooth val="0"/>
          <c:extLst>
            <c:ext xmlns:c16="http://schemas.microsoft.com/office/drawing/2014/chart" uri="{C3380CC4-5D6E-409C-BE32-E72D297353CC}">
              <c16:uniqueId val="{00000001-9B7F-40C1-9410-771656BEBB2F}"/>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5EFF-464C-A89E-E2D85DAD2171}"/>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67.290000000000006</c:v>
                </c:pt>
                <c:pt idx="1">
                  <c:v>65.569999999999993</c:v>
                </c:pt>
                <c:pt idx="2">
                  <c:v>90.63</c:v>
                </c:pt>
                <c:pt idx="3">
                  <c:v>87.8</c:v>
                </c:pt>
                <c:pt idx="4">
                  <c:v>88.43</c:v>
                </c:pt>
              </c:numCache>
            </c:numRef>
          </c:val>
          <c:smooth val="0"/>
          <c:extLst>
            <c:ext xmlns:c16="http://schemas.microsoft.com/office/drawing/2014/chart" uri="{C3380CC4-5D6E-409C-BE32-E72D297353CC}">
              <c16:uniqueId val="{00000001-5EFF-464C-A89E-E2D85DAD2171}"/>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98.67</c:v>
                </c:pt>
                <c:pt idx="1">
                  <c:v>99.16</c:v>
                </c:pt>
                <c:pt idx="2">
                  <c:v>102.8</c:v>
                </c:pt>
                <c:pt idx="3">
                  <c:v>86.99</c:v>
                </c:pt>
                <c:pt idx="4">
                  <c:v>97.99</c:v>
                </c:pt>
              </c:numCache>
            </c:numRef>
          </c:val>
          <c:extLst>
            <c:ext xmlns:c16="http://schemas.microsoft.com/office/drawing/2014/chart" uri="{C3380CC4-5D6E-409C-BE32-E72D297353CC}">
              <c16:uniqueId val="{00000000-8F5A-4D53-BD7C-819002599D7E}"/>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F5A-4D53-BD7C-819002599D7E}"/>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CBA-4E83-B25F-2B14DFC685FF}"/>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CBA-4E83-B25F-2B14DFC685FF}"/>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BF0-4490-985B-25C3962098E4}"/>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BF0-4490-985B-25C3962098E4}"/>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F3A-400E-B3B8-315D237B12AC}"/>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F3A-400E-B3B8-315D237B12AC}"/>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C2E-4716-9212-CE36FBD2424F}"/>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C2E-4716-9212-CE36FBD2424F}"/>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142.38</c:v>
                </c:pt>
                <c:pt idx="1">
                  <c:v>124.67</c:v>
                </c:pt>
                <c:pt idx="2">
                  <c:v>153.31</c:v>
                </c:pt>
                <c:pt idx="3">
                  <c:v>134.5</c:v>
                </c:pt>
                <c:pt idx="4">
                  <c:v>180.65</c:v>
                </c:pt>
              </c:numCache>
            </c:numRef>
          </c:val>
          <c:extLst>
            <c:ext xmlns:c16="http://schemas.microsoft.com/office/drawing/2014/chart" uri="{C3380CC4-5D6E-409C-BE32-E72D297353CC}">
              <c16:uniqueId val="{00000000-4DAC-4688-9EA4-E8B1900D25EB}"/>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407.42</c:v>
                </c:pt>
                <c:pt idx="1">
                  <c:v>386.46</c:v>
                </c:pt>
                <c:pt idx="2">
                  <c:v>270.57</c:v>
                </c:pt>
                <c:pt idx="3">
                  <c:v>294.27</c:v>
                </c:pt>
                <c:pt idx="4">
                  <c:v>294.08999999999997</c:v>
                </c:pt>
              </c:numCache>
            </c:numRef>
          </c:val>
          <c:smooth val="0"/>
          <c:extLst>
            <c:ext xmlns:c16="http://schemas.microsoft.com/office/drawing/2014/chart" uri="{C3380CC4-5D6E-409C-BE32-E72D297353CC}">
              <c16:uniqueId val="{00000001-4DAC-4688-9EA4-E8B1900D25EB}"/>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48.79</c:v>
                </c:pt>
                <c:pt idx="1">
                  <c:v>55.34</c:v>
                </c:pt>
                <c:pt idx="2">
                  <c:v>57.14</c:v>
                </c:pt>
                <c:pt idx="3">
                  <c:v>50.5</c:v>
                </c:pt>
                <c:pt idx="4">
                  <c:v>54.98</c:v>
                </c:pt>
              </c:numCache>
            </c:numRef>
          </c:val>
          <c:extLst>
            <c:ext xmlns:c16="http://schemas.microsoft.com/office/drawing/2014/chart" uri="{C3380CC4-5D6E-409C-BE32-E72D297353CC}">
              <c16:uniqueId val="{00000000-2679-42D6-9B87-AD686351D204}"/>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57.08</c:v>
                </c:pt>
                <c:pt idx="1">
                  <c:v>55.85</c:v>
                </c:pt>
                <c:pt idx="2">
                  <c:v>62.5</c:v>
                </c:pt>
                <c:pt idx="3">
                  <c:v>60.59</c:v>
                </c:pt>
                <c:pt idx="4">
                  <c:v>60</c:v>
                </c:pt>
              </c:numCache>
            </c:numRef>
          </c:val>
          <c:smooth val="0"/>
          <c:extLst>
            <c:ext xmlns:c16="http://schemas.microsoft.com/office/drawing/2014/chart" uri="{C3380CC4-5D6E-409C-BE32-E72D297353CC}">
              <c16:uniqueId val="{00000001-2679-42D6-9B87-AD686351D204}"/>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413.91</c:v>
                </c:pt>
                <c:pt idx="1">
                  <c:v>362.83</c:v>
                </c:pt>
                <c:pt idx="2">
                  <c:v>352.44</c:v>
                </c:pt>
                <c:pt idx="3">
                  <c:v>403.52</c:v>
                </c:pt>
                <c:pt idx="4">
                  <c:v>369.64</c:v>
                </c:pt>
              </c:numCache>
            </c:numRef>
          </c:val>
          <c:extLst>
            <c:ext xmlns:c16="http://schemas.microsoft.com/office/drawing/2014/chart" uri="{C3380CC4-5D6E-409C-BE32-E72D297353CC}">
              <c16:uniqueId val="{00000000-85FA-4339-8234-9CBE6F469D60}"/>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286.86</c:v>
                </c:pt>
                <c:pt idx="1">
                  <c:v>287.91000000000003</c:v>
                </c:pt>
                <c:pt idx="2">
                  <c:v>269.33</c:v>
                </c:pt>
                <c:pt idx="3">
                  <c:v>280.23</c:v>
                </c:pt>
                <c:pt idx="4">
                  <c:v>282.70999999999998</c:v>
                </c:pt>
              </c:numCache>
            </c:numRef>
          </c:val>
          <c:smooth val="0"/>
          <c:extLst>
            <c:ext xmlns:c16="http://schemas.microsoft.com/office/drawing/2014/chart" uri="{C3380CC4-5D6E-409C-BE32-E72D297353CC}">
              <c16:uniqueId val="{00000001-85FA-4339-8234-9CBE6F469D60}"/>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【310.14】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【286.17】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P4"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広島県　庄原市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法非適用</v>
      </c>
      <c r="C8" s="65"/>
      <c r="D8" s="65"/>
      <c r="E8" s="65"/>
      <c r="F8" s="65"/>
      <c r="G8" s="65"/>
      <c r="H8" s="65"/>
      <c r="I8" s="65" t="str">
        <f>データ!J6</f>
        <v>下水道事業</v>
      </c>
      <c r="J8" s="65"/>
      <c r="K8" s="65"/>
      <c r="L8" s="65"/>
      <c r="M8" s="65"/>
      <c r="N8" s="65"/>
      <c r="O8" s="65"/>
      <c r="P8" s="65" t="str">
        <f>データ!K6</f>
        <v>特定地域生活排水処理</v>
      </c>
      <c r="Q8" s="65"/>
      <c r="R8" s="65"/>
      <c r="S8" s="65"/>
      <c r="T8" s="65"/>
      <c r="U8" s="65"/>
      <c r="V8" s="65"/>
      <c r="W8" s="65" t="str">
        <f>データ!L6</f>
        <v>K2</v>
      </c>
      <c r="X8" s="65"/>
      <c r="Y8" s="65"/>
      <c r="Z8" s="65"/>
      <c r="AA8" s="65"/>
      <c r="AB8" s="65"/>
      <c r="AC8" s="65"/>
      <c r="AD8" s="66" t="str">
        <f>データ!$M$6</f>
        <v>非設置</v>
      </c>
      <c r="AE8" s="66"/>
      <c r="AF8" s="66"/>
      <c r="AG8" s="66"/>
      <c r="AH8" s="66"/>
      <c r="AI8" s="66"/>
      <c r="AJ8" s="66"/>
      <c r="AK8" s="3"/>
      <c r="AL8" s="46">
        <f>データ!S6</f>
        <v>33368</v>
      </c>
      <c r="AM8" s="46"/>
      <c r="AN8" s="46"/>
      <c r="AO8" s="46"/>
      <c r="AP8" s="46"/>
      <c r="AQ8" s="46"/>
      <c r="AR8" s="46"/>
      <c r="AS8" s="46"/>
      <c r="AT8" s="45">
        <f>データ!T6</f>
        <v>1246.49</v>
      </c>
      <c r="AU8" s="45"/>
      <c r="AV8" s="45"/>
      <c r="AW8" s="45"/>
      <c r="AX8" s="45"/>
      <c r="AY8" s="45"/>
      <c r="AZ8" s="45"/>
      <c r="BA8" s="45"/>
      <c r="BB8" s="45">
        <f>データ!U6</f>
        <v>26.77</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15">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11.69</v>
      </c>
      <c r="Q10" s="45"/>
      <c r="R10" s="45"/>
      <c r="S10" s="45"/>
      <c r="T10" s="45"/>
      <c r="U10" s="45"/>
      <c r="V10" s="45"/>
      <c r="W10" s="45">
        <f>データ!Q6</f>
        <v>100</v>
      </c>
      <c r="X10" s="45"/>
      <c r="Y10" s="45"/>
      <c r="Z10" s="45"/>
      <c r="AA10" s="45"/>
      <c r="AB10" s="45"/>
      <c r="AC10" s="45"/>
      <c r="AD10" s="46">
        <f>データ!R6</f>
        <v>3841</v>
      </c>
      <c r="AE10" s="46"/>
      <c r="AF10" s="46"/>
      <c r="AG10" s="46"/>
      <c r="AH10" s="46"/>
      <c r="AI10" s="46"/>
      <c r="AJ10" s="46"/>
      <c r="AK10" s="2"/>
      <c r="AL10" s="46">
        <f>データ!V6</f>
        <v>3869</v>
      </c>
      <c r="AM10" s="46"/>
      <c r="AN10" s="46"/>
      <c r="AO10" s="46"/>
      <c r="AP10" s="46"/>
      <c r="AQ10" s="46"/>
      <c r="AR10" s="46"/>
      <c r="AS10" s="46"/>
      <c r="AT10" s="45">
        <f>データ!W6</f>
        <v>1237.43</v>
      </c>
      <c r="AU10" s="45"/>
      <c r="AV10" s="45"/>
      <c r="AW10" s="45"/>
      <c r="AX10" s="45"/>
      <c r="AY10" s="45"/>
      <c r="AZ10" s="45"/>
      <c r="BA10" s="45"/>
      <c r="BB10" s="45">
        <f>データ!X6</f>
        <v>3.13</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0" t="s">
        <v>121</v>
      </c>
      <c r="BM16" s="81"/>
      <c r="BN16" s="81"/>
      <c r="BO16" s="81"/>
      <c r="BP16" s="81"/>
      <c r="BQ16" s="81"/>
      <c r="BR16" s="81"/>
      <c r="BS16" s="81"/>
      <c r="BT16" s="81"/>
      <c r="BU16" s="81"/>
      <c r="BV16" s="81"/>
      <c r="BW16" s="81"/>
      <c r="BX16" s="81"/>
      <c r="BY16" s="81"/>
      <c r="BZ16" s="82"/>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0"/>
      <c r="BM17" s="81"/>
      <c r="BN17" s="81"/>
      <c r="BO17" s="81"/>
      <c r="BP17" s="81"/>
      <c r="BQ17" s="81"/>
      <c r="BR17" s="81"/>
      <c r="BS17" s="81"/>
      <c r="BT17" s="81"/>
      <c r="BU17" s="81"/>
      <c r="BV17" s="81"/>
      <c r="BW17" s="81"/>
      <c r="BX17" s="81"/>
      <c r="BY17" s="81"/>
      <c r="BZ17" s="82"/>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0"/>
      <c r="BM18" s="81"/>
      <c r="BN18" s="81"/>
      <c r="BO18" s="81"/>
      <c r="BP18" s="81"/>
      <c r="BQ18" s="81"/>
      <c r="BR18" s="81"/>
      <c r="BS18" s="81"/>
      <c r="BT18" s="81"/>
      <c r="BU18" s="81"/>
      <c r="BV18" s="81"/>
      <c r="BW18" s="81"/>
      <c r="BX18" s="81"/>
      <c r="BY18" s="81"/>
      <c r="BZ18" s="82"/>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0"/>
      <c r="BM19" s="81"/>
      <c r="BN19" s="81"/>
      <c r="BO19" s="81"/>
      <c r="BP19" s="81"/>
      <c r="BQ19" s="81"/>
      <c r="BR19" s="81"/>
      <c r="BS19" s="81"/>
      <c r="BT19" s="81"/>
      <c r="BU19" s="81"/>
      <c r="BV19" s="81"/>
      <c r="BW19" s="81"/>
      <c r="BX19" s="81"/>
      <c r="BY19" s="81"/>
      <c r="BZ19" s="82"/>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0"/>
      <c r="BM20" s="81"/>
      <c r="BN20" s="81"/>
      <c r="BO20" s="81"/>
      <c r="BP20" s="81"/>
      <c r="BQ20" s="81"/>
      <c r="BR20" s="81"/>
      <c r="BS20" s="81"/>
      <c r="BT20" s="81"/>
      <c r="BU20" s="81"/>
      <c r="BV20" s="81"/>
      <c r="BW20" s="81"/>
      <c r="BX20" s="81"/>
      <c r="BY20" s="81"/>
      <c r="BZ20" s="82"/>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0"/>
      <c r="BM21" s="81"/>
      <c r="BN21" s="81"/>
      <c r="BO21" s="81"/>
      <c r="BP21" s="81"/>
      <c r="BQ21" s="81"/>
      <c r="BR21" s="81"/>
      <c r="BS21" s="81"/>
      <c r="BT21" s="81"/>
      <c r="BU21" s="81"/>
      <c r="BV21" s="81"/>
      <c r="BW21" s="81"/>
      <c r="BX21" s="81"/>
      <c r="BY21" s="81"/>
      <c r="BZ21" s="82"/>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0"/>
      <c r="BM22" s="81"/>
      <c r="BN22" s="81"/>
      <c r="BO22" s="81"/>
      <c r="BP22" s="81"/>
      <c r="BQ22" s="81"/>
      <c r="BR22" s="81"/>
      <c r="BS22" s="81"/>
      <c r="BT22" s="81"/>
      <c r="BU22" s="81"/>
      <c r="BV22" s="81"/>
      <c r="BW22" s="81"/>
      <c r="BX22" s="81"/>
      <c r="BY22" s="81"/>
      <c r="BZ22" s="82"/>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0"/>
      <c r="BM23" s="81"/>
      <c r="BN23" s="81"/>
      <c r="BO23" s="81"/>
      <c r="BP23" s="81"/>
      <c r="BQ23" s="81"/>
      <c r="BR23" s="81"/>
      <c r="BS23" s="81"/>
      <c r="BT23" s="81"/>
      <c r="BU23" s="81"/>
      <c r="BV23" s="81"/>
      <c r="BW23" s="81"/>
      <c r="BX23" s="81"/>
      <c r="BY23" s="81"/>
      <c r="BZ23" s="82"/>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0"/>
      <c r="BM24" s="81"/>
      <c r="BN24" s="81"/>
      <c r="BO24" s="81"/>
      <c r="BP24" s="81"/>
      <c r="BQ24" s="81"/>
      <c r="BR24" s="81"/>
      <c r="BS24" s="81"/>
      <c r="BT24" s="81"/>
      <c r="BU24" s="81"/>
      <c r="BV24" s="81"/>
      <c r="BW24" s="81"/>
      <c r="BX24" s="81"/>
      <c r="BY24" s="81"/>
      <c r="BZ24" s="82"/>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0"/>
      <c r="BM25" s="81"/>
      <c r="BN25" s="81"/>
      <c r="BO25" s="81"/>
      <c r="BP25" s="81"/>
      <c r="BQ25" s="81"/>
      <c r="BR25" s="81"/>
      <c r="BS25" s="81"/>
      <c r="BT25" s="81"/>
      <c r="BU25" s="81"/>
      <c r="BV25" s="81"/>
      <c r="BW25" s="81"/>
      <c r="BX25" s="81"/>
      <c r="BY25" s="81"/>
      <c r="BZ25" s="82"/>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0"/>
      <c r="BM26" s="81"/>
      <c r="BN26" s="81"/>
      <c r="BO26" s="81"/>
      <c r="BP26" s="81"/>
      <c r="BQ26" s="81"/>
      <c r="BR26" s="81"/>
      <c r="BS26" s="81"/>
      <c r="BT26" s="81"/>
      <c r="BU26" s="81"/>
      <c r="BV26" s="81"/>
      <c r="BW26" s="81"/>
      <c r="BX26" s="81"/>
      <c r="BY26" s="81"/>
      <c r="BZ26" s="82"/>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0"/>
      <c r="BM27" s="81"/>
      <c r="BN27" s="81"/>
      <c r="BO27" s="81"/>
      <c r="BP27" s="81"/>
      <c r="BQ27" s="81"/>
      <c r="BR27" s="81"/>
      <c r="BS27" s="81"/>
      <c r="BT27" s="81"/>
      <c r="BU27" s="81"/>
      <c r="BV27" s="81"/>
      <c r="BW27" s="81"/>
      <c r="BX27" s="81"/>
      <c r="BY27" s="81"/>
      <c r="BZ27" s="82"/>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0"/>
      <c r="BM28" s="81"/>
      <c r="BN28" s="81"/>
      <c r="BO28" s="81"/>
      <c r="BP28" s="81"/>
      <c r="BQ28" s="81"/>
      <c r="BR28" s="81"/>
      <c r="BS28" s="81"/>
      <c r="BT28" s="81"/>
      <c r="BU28" s="81"/>
      <c r="BV28" s="81"/>
      <c r="BW28" s="81"/>
      <c r="BX28" s="81"/>
      <c r="BY28" s="81"/>
      <c r="BZ28" s="82"/>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0"/>
      <c r="BM29" s="81"/>
      <c r="BN29" s="81"/>
      <c r="BO29" s="81"/>
      <c r="BP29" s="81"/>
      <c r="BQ29" s="81"/>
      <c r="BR29" s="81"/>
      <c r="BS29" s="81"/>
      <c r="BT29" s="81"/>
      <c r="BU29" s="81"/>
      <c r="BV29" s="81"/>
      <c r="BW29" s="81"/>
      <c r="BX29" s="81"/>
      <c r="BY29" s="81"/>
      <c r="BZ29" s="82"/>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0"/>
      <c r="BM30" s="81"/>
      <c r="BN30" s="81"/>
      <c r="BO30" s="81"/>
      <c r="BP30" s="81"/>
      <c r="BQ30" s="81"/>
      <c r="BR30" s="81"/>
      <c r="BS30" s="81"/>
      <c r="BT30" s="81"/>
      <c r="BU30" s="81"/>
      <c r="BV30" s="81"/>
      <c r="BW30" s="81"/>
      <c r="BX30" s="81"/>
      <c r="BY30" s="81"/>
      <c r="BZ30" s="82"/>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0"/>
      <c r="BM31" s="81"/>
      <c r="BN31" s="81"/>
      <c r="BO31" s="81"/>
      <c r="BP31" s="81"/>
      <c r="BQ31" s="81"/>
      <c r="BR31" s="81"/>
      <c r="BS31" s="81"/>
      <c r="BT31" s="81"/>
      <c r="BU31" s="81"/>
      <c r="BV31" s="81"/>
      <c r="BW31" s="81"/>
      <c r="BX31" s="81"/>
      <c r="BY31" s="81"/>
      <c r="BZ31" s="82"/>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0"/>
      <c r="BM32" s="81"/>
      <c r="BN32" s="81"/>
      <c r="BO32" s="81"/>
      <c r="BP32" s="81"/>
      <c r="BQ32" s="81"/>
      <c r="BR32" s="81"/>
      <c r="BS32" s="81"/>
      <c r="BT32" s="81"/>
      <c r="BU32" s="81"/>
      <c r="BV32" s="81"/>
      <c r="BW32" s="81"/>
      <c r="BX32" s="81"/>
      <c r="BY32" s="81"/>
      <c r="BZ32" s="82"/>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0"/>
      <c r="BM33" s="81"/>
      <c r="BN33" s="81"/>
      <c r="BO33" s="81"/>
      <c r="BP33" s="81"/>
      <c r="BQ33" s="81"/>
      <c r="BR33" s="81"/>
      <c r="BS33" s="81"/>
      <c r="BT33" s="81"/>
      <c r="BU33" s="81"/>
      <c r="BV33" s="81"/>
      <c r="BW33" s="81"/>
      <c r="BX33" s="81"/>
      <c r="BY33" s="81"/>
      <c r="BZ33" s="82"/>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0"/>
      <c r="BM34" s="81"/>
      <c r="BN34" s="81"/>
      <c r="BO34" s="81"/>
      <c r="BP34" s="81"/>
      <c r="BQ34" s="81"/>
      <c r="BR34" s="81"/>
      <c r="BS34" s="81"/>
      <c r="BT34" s="81"/>
      <c r="BU34" s="81"/>
      <c r="BV34" s="81"/>
      <c r="BW34" s="81"/>
      <c r="BX34" s="81"/>
      <c r="BY34" s="81"/>
      <c r="BZ34" s="82"/>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0"/>
      <c r="BM35" s="81"/>
      <c r="BN35" s="81"/>
      <c r="BO35" s="81"/>
      <c r="BP35" s="81"/>
      <c r="BQ35" s="81"/>
      <c r="BR35" s="81"/>
      <c r="BS35" s="81"/>
      <c r="BT35" s="81"/>
      <c r="BU35" s="81"/>
      <c r="BV35" s="81"/>
      <c r="BW35" s="81"/>
      <c r="BX35" s="81"/>
      <c r="BY35" s="81"/>
      <c r="BZ35" s="82"/>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0"/>
      <c r="BM36" s="81"/>
      <c r="BN36" s="81"/>
      <c r="BO36" s="81"/>
      <c r="BP36" s="81"/>
      <c r="BQ36" s="81"/>
      <c r="BR36" s="81"/>
      <c r="BS36" s="81"/>
      <c r="BT36" s="81"/>
      <c r="BU36" s="81"/>
      <c r="BV36" s="81"/>
      <c r="BW36" s="81"/>
      <c r="BX36" s="81"/>
      <c r="BY36" s="81"/>
      <c r="BZ36" s="82"/>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0"/>
      <c r="BM37" s="81"/>
      <c r="BN37" s="81"/>
      <c r="BO37" s="81"/>
      <c r="BP37" s="81"/>
      <c r="BQ37" s="81"/>
      <c r="BR37" s="81"/>
      <c r="BS37" s="81"/>
      <c r="BT37" s="81"/>
      <c r="BU37" s="81"/>
      <c r="BV37" s="81"/>
      <c r="BW37" s="81"/>
      <c r="BX37" s="81"/>
      <c r="BY37" s="81"/>
      <c r="BZ37" s="82"/>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0"/>
      <c r="BM38" s="81"/>
      <c r="BN38" s="81"/>
      <c r="BO38" s="81"/>
      <c r="BP38" s="81"/>
      <c r="BQ38" s="81"/>
      <c r="BR38" s="81"/>
      <c r="BS38" s="81"/>
      <c r="BT38" s="81"/>
      <c r="BU38" s="81"/>
      <c r="BV38" s="81"/>
      <c r="BW38" s="81"/>
      <c r="BX38" s="81"/>
      <c r="BY38" s="81"/>
      <c r="BZ38" s="82"/>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0"/>
      <c r="BM39" s="81"/>
      <c r="BN39" s="81"/>
      <c r="BO39" s="81"/>
      <c r="BP39" s="81"/>
      <c r="BQ39" s="81"/>
      <c r="BR39" s="81"/>
      <c r="BS39" s="81"/>
      <c r="BT39" s="81"/>
      <c r="BU39" s="81"/>
      <c r="BV39" s="81"/>
      <c r="BW39" s="81"/>
      <c r="BX39" s="81"/>
      <c r="BY39" s="81"/>
      <c r="BZ39" s="82"/>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0"/>
      <c r="BM40" s="81"/>
      <c r="BN40" s="81"/>
      <c r="BO40" s="81"/>
      <c r="BP40" s="81"/>
      <c r="BQ40" s="81"/>
      <c r="BR40" s="81"/>
      <c r="BS40" s="81"/>
      <c r="BT40" s="81"/>
      <c r="BU40" s="81"/>
      <c r="BV40" s="81"/>
      <c r="BW40" s="81"/>
      <c r="BX40" s="81"/>
      <c r="BY40" s="81"/>
      <c r="BZ40" s="82"/>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0"/>
      <c r="BM41" s="81"/>
      <c r="BN41" s="81"/>
      <c r="BO41" s="81"/>
      <c r="BP41" s="81"/>
      <c r="BQ41" s="81"/>
      <c r="BR41" s="81"/>
      <c r="BS41" s="81"/>
      <c r="BT41" s="81"/>
      <c r="BU41" s="81"/>
      <c r="BV41" s="81"/>
      <c r="BW41" s="81"/>
      <c r="BX41" s="81"/>
      <c r="BY41" s="81"/>
      <c r="BZ41" s="82"/>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0"/>
      <c r="BM42" s="81"/>
      <c r="BN42" s="81"/>
      <c r="BO42" s="81"/>
      <c r="BP42" s="81"/>
      <c r="BQ42" s="81"/>
      <c r="BR42" s="81"/>
      <c r="BS42" s="81"/>
      <c r="BT42" s="81"/>
      <c r="BU42" s="81"/>
      <c r="BV42" s="81"/>
      <c r="BW42" s="81"/>
      <c r="BX42" s="81"/>
      <c r="BY42" s="81"/>
      <c r="BZ42" s="82"/>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0"/>
      <c r="BM43" s="81"/>
      <c r="BN43" s="81"/>
      <c r="BO43" s="81"/>
      <c r="BP43" s="81"/>
      <c r="BQ43" s="81"/>
      <c r="BR43" s="81"/>
      <c r="BS43" s="81"/>
      <c r="BT43" s="81"/>
      <c r="BU43" s="81"/>
      <c r="BV43" s="81"/>
      <c r="BW43" s="81"/>
      <c r="BX43" s="81"/>
      <c r="BY43" s="81"/>
      <c r="BZ43" s="82"/>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3"/>
      <c r="BM44" s="84"/>
      <c r="BN44" s="84"/>
      <c r="BO44" s="84"/>
      <c r="BP44" s="84"/>
      <c r="BQ44" s="84"/>
      <c r="BR44" s="84"/>
      <c r="BS44" s="84"/>
      <c r="BT44" s="84"/>
      <c r="BU44" s="84"/>
      <c r="BV44" s="84"/>
      <c r="BW44" s="84"/>
      <c r="BX44" s="84"/>
      <c r="BY44" s="84"/>
      <c r="BZ44" s="85"/>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119</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120</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【310.14】</v>
      </c>
      <c r="I86" s="12" t="str">
        <f>データ!CA6</f>
        <v>【57.71】</v>
      </c>
      <c r="J86" s="12" t="str">
        <f>データ!CL6</f>
        <v>【286.17】</v>
      </c>
      <c r="K86" s="12" t="str">
        <f>データ!CW6</f>
        <v>【56.80】</v>
      </c>
      <c r="L86" s="12" t="str">
        <f>データ!DH6</f>
        <v>【83.38】</v>
      </c>
      <c r="M86" s="12" t="s">
        <v>44</v>
      </c>
      <c r="N86" s="12" t="s">
        <v>45</v>
      </c>
      <c r="O86" s="12" t="str">
        <f>データ!EO6</f>
        <v>【-】</v>
      </c>
    </row>
  </sheetData>
  <sheetProtection algorithmName="SHA-512" hashValue="yhYAgDUpMnAb6H1Nq7Ve+llteWKIZgDoXZrhzxL8mzuAd4acU18qERCFwk+K/2jMKryQOGzNn+1Nh1fvliMCag==" saltValue="k0cScmmSDv8h2cMbnBgIA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46</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47</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48</v>
      </c>
      <c r="B3" s="15" t="s">
        <v>49</v>
      </c>
      <c r="C3" s="15" t="s">
        <v>50</v>
      </c>
      <c r="D3" s="15" t="s">
        <v>51</v>
      </c>
      <c r="E3" s="15" t="s">
        <v>52</v>
      </c>
      <c r="F3" s="15" t="s">
        <v>53</v>
      </c>
      <c r="G3" s="15" t="s">
        <v>54</v>
      </c>
      <c r="H3" s="73" t="s">
        <v>55</v>
      </c>
      <c r="I3" s="74"/>
      <c r="J3" s="74"/>
      <c r="K3" s="74"/>
      <c r="L3" s="74"/>
      <c r="M3" s="74"/>
      <c r="N3" s="74"/>
      <c r="O3" s="74"/>
      <c r="P3" s="74"/>
      <c r="Q3" s="74"/>
      <c r="R3" s="74"/>
      <c r="S3" s="74"/>
      <c r="T3" s="74"/>
      <c r="U3" s="74"/>
      <c r="V3" s="74"/>
      <c r="W3" s="74"/>
      <c r="X3" s="75"/>
      <c r="Y3" s="79" t="s">
        <v>56</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57</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58</v>
      </c>
      <c r="B4" s="16"/>
      <c r="C4" s="16"/>
      <c r="D4" s="16"/>
      <c r="E4" s="16"/>
      <c r="F4" s="16"/>
      <c r="G4" s="16"/>
      <c r="H4" s="76"/>
      <c r="I4" s="77"/>
      <c r="J4" s="77"/>
      <c r="K4" s="77"/>
      <c r="L4" s="77"/>
      <c r="M4" s="77"/>
      <c r="N4" s="77"/>
      <c r="O4" s="77"/>
      <c r="P4" s="77"/>
      <c r="Q4" s="77"/>
      <c r="R4" s="77"/>
      <c r="S4" s="77"/>
      <c r="T4" s="77"/>
      <c r="U4" s="77"/>
      <c r="V4" s="77"/>
      <c r="W4" s="77"/>
      <c r="X4" s="78"/>
      <c r="Y4" s="72" t="s">
        <v>59</v>
      </c>
      <c r="Z4" s="72"/>
      <c r="AA4" s="72"/>
      <c r="AB4" s="72"/>
      <c r="AC4" s="72"/>
      <c r="AD4" s="72"/>
      <c r="AE4" s="72"/>
      <c r="AF4" s="72"/>
      <c r="AG4" s="72"/>
      <c r="AH4" s="72"/>
      <c r="AI4" s="72"/>
      <c r="AJ4" s="72" t="s">
        <v>60</v>
      </c>
      <c r="AK4" s="72"/>
      <c r="AL4" s="72"/>
      <c r="AM4" s="72"/>
      <c r="AN4" s="72"/>
      <c r="AO4" s="72"/>
      <c r="AP4" s="72"/>
      <c r="AQ4" s="72"/>
      <c r="AR4" s="72"/>
      <c r="AS4" s="72"/>
      <c r="AT4" s="72"/>
      <c r="AU4" s="72" t="s">
        <v>61</v>
      </c>
      <c r="AV4" s="72"/>
      <c r="AW4" s="72"/>
      <c r="AX4" s="72"/>
      <c r="AY4" s="72"/>
      <c r="AZ4" s="72"/>
      <c r="BA4" s="72"/>
      <c r="BB4" s="72"/>
      <c r="BC4" s="72"/>
      <c r="BD4" s="72"/>
      <c r="BE4" s="72"/>
      <c r="BF4" s="72" t="s">
        <v>62</v>
      </c>
      <c r="BG4" s="72"/>
      <c r="BH4" s="72"/>
      <c r="BI4" s="72"/>
      <c r="BJ4" s="72"/>
      <c r="BK4" s="72"/>
      <c r="BL4" s="72"/>
      <c r="BM4" s="72"/>
      <c r="BN4" s="72"/>
      <c r="BO4" s="72"/>
      <c r="BP4" s="72"/>
      <c r="BQ4" s="72" t="s">
        <v>63</v>
      </c>
      <c r="BR4" s="72"/>
      <c r="BS4" s="72"/>
      <c r="BT4" s="72"/>
      <c r="BU4" s="72"/>
      <c r="BV4" s="72"/>
      <c r="BW4" s="72"/>
      <c r="BX4" s="72"/>
      <c r="BY4" s="72"/>
      <c r="BZ4" s="72"/>
      <c r="CA4" s="72"/>
      <c r="CB4" s="72" t="s">
        <v>64</v>
      </c>
      <c r="CC4" s="72"/>
      <c r="CD4" s="72"/>
      <c r="CE4" s="72"/>
      <c r="CF4" s="72"/>
      <c r="CG4" s="72"/>
      <c r="CH4" s="72"/>
      <c r="CI4" s="72"/>
      <c r="CJ4" s="72"/>
      <c r="CK4" s="72"/>
      <c r="CL4" s="72"/>
      <c r="CM4" s="72" t="s">
        <v>65</v>
      </c>
      <c r="CN4" s="72"/>
      <c r="CO4" s="72"/>
      <c r="CP4" s="72"/>
      <c r="CQ4" s="72"/>
      <c r="CR4" s="72"/>
      <c r="CS4" s="72"/>
      <c r="CT4" s="72"/>
      <c r="CU4" s="72"/>
      <c r="CV4" s="72"/>
      <c r="CW4" s="72"/>
      <c r="CX4" s="72" t="s">
        <v>66</v>
      </c>
      <c r="CY4" s="72"/>
      <c r="CZ4" s="72"/>
      <c r="DA4" s="72"/>
      <c r="DB4" s="72"/>
      <c r="DC4" s="72"/>
      <c r="DD4" s="72"/>
      <c r="DE4" s="72"/>
      <c r="DF4" s="72"/>
      <c r="DG4" s="72"/>
      <c r="DH4" s="72"/>
      <c r="DI4" s="72" t="s">
        <v>67</v>
      </c>
      <c r="DJ4" s="72"/>
      <c r="DK4" s="72"/>
      <c r="DL4" s="72"/>
      <c r="DM4" s="72"/>
      <c r="DN4" s="72"/>
      <c r="DO4" s="72"/>
      <c r="DP4" s="72"/>
      <c r="DQ4" s="72"/>
      <c r="DR4" s="72"/>
      <c r="DS4" s="72"/>
      <c r="DT4" s="72" t="s">
        <v>68</v>
      </c>
      <c r="DU4" s="72"/>
      <c r="DV4" s="72"/>
      <c r="DW4" s="72"/>
      <c r="DX4" s="72"/>
      <c r="DY4" s="72"/>
      <c r="DZ4" s="72"/>
      <c r="EA4" s="72"/>
      <c r="EB4" s="72"/>
      <c r="EC4" s="72"/>
      <c r="ED4" s="72"/>
      <c r="EE4" s="72" t="s">
        <v>69</v>
      </c>
      <c r="EF4" s="72"/>
      <c r="EG4" s="72"/>
      <c r="EH4" s="72"/>
      <c r="EI4" s="72"/>
      <c r="EJ4" s="72"/>
      <c r="EK4" s="72"/>
      <c r="EL4" s="72"/>
      <c r="EM4" s="72"/>
      <c r="EN4" s="72"/>
      <c r="EO4" s="72"/>
    </row>
    <row r="5" spans="1:145" x14ac:dyDescent="0.15">
      <c r="A5" s="14" t="s">
        <v>70</v>
      </c>
      <c r="B5" s="17"/>
      <c r="C5" s="17"/>
      <c r="D5" s="17"/>
      <c r="E5" s="17"/>
      <c r="F5" s="17"/>
      <c r="G5" s="17"/>
      <c r="H5" s="18" t="s">
        <v>71</v>
      </c>
      <c r="I5" s="18" t="s">
        <v>72</v>
      </c>
      <c r="J5" s="18" t="s">
        <v>73</v>
      </c>
      <c r="K5" s="18" t="s">
        <v>74</v>
      </c>
      <c r="L5" s="18" t="s">
        <v>75</v>
      </c>
      <c r="M5" s="18" t="s">
        <v>5</v>
      </c>
      <c r="N5" s="18" t="s">
        <v>76</v>
      </c>
      <c r="O5" s="18" t="s">
        <v>77</v>
      </c>
      <c r="P5" s="18" t="s">
        <v>78</v>
      </c>
      <c r="Q5" s="18" t="s">
        <v>79</v>
      </c>
      <c r="R5" s="18" t="s">
        <v>80</v>
      </c>
      <c r="S5" s="18" t="s">
        <v>81</v>
      </c>
      <c r="T5" s="18" t="s">
        <v>82</v>
      </c>
      <c r="U5" s="18" t="s">
        <v>83</v>
      </c>
      <c r="V5" s="18" t="s">
        <v>84</v>
      </c>
      <c r="W5" s="18" t="s">
        <v>85</v>
      </c>
      <c r="X5" s="18" t="s">
        <v>86</v>
      </c>
      <c r="Y5" s="18" t="s">
        <v>87</v>
      </c>
      <c r="Z5" s="18" t="s">
        <v>88</v>
      </c>
      <c r="AA5" s="18" t="s">
        <v>89</v>
      </c>
      <c r="AB5" s="18" t="s">
        <v>90</v>
      </c>
      <c r="AC5" s="18" t="s">
        <v>91</v>
      </c>
      <c r="AD5" s="18" t="s">
        <v>92</v>
      </c>
      <c r="AE5" s="18" t="s">
        <v>93</v>
      </c>
      <c r="AF5" s="18" t="s">
        <v>94</v>
      </c>
      <c r="AG5" s="18" t="s">
        <v>95</v>
      </c>
      <c r="AH5" s="18" t="s">
        <v>96</v>
      </c>
      <c r="AI5" s="18" t="s">
        <v>31</v>
      </c>
      <c r="AJ5" s="18" t="s">
        <v>87</v>
      </c>
      <c r="AK5" s="18" t="s">
        <v>88</v>
      </c>
      <c r="AL5" s="18" t="s">
        <v>89</v>
      </c>
      <c r="AM5" s="18" t="s">
        <v>90</v>
      </c>
      <c r="AN5" s="18" t="s">
        <v>91</v>
      </c>
      <c r="AO5" s="18" t="s">
        <v>92</v>
      </c>
      <c r="AP5" s="18" t="s">
        <v>93</v>
      </c>
      <c r="AQ5" s="18" t="s">
        <v>94</v>
      </c>
      <c r="AR5" s="18" t="s">
        <v>95</v>
      </c>
      <c r="AS5" s="18" t="s">
        <v>96</v>
      </c>
      <c r="AT5" s="18" t="s">
        <v>97</v>
      </c>
      <c r="AU5" s="18" t="s">
        <v>87</v>
      </c>
      <c r="AV5" s="18" t="s">
        <v>88</v>
      </c>
      <c r="AW5" s="18" t="s">
        <v>89</v>
      </c>
      <c r="AX5" s="18" t="s">
        <v>90</v>
      </c>
      <c r="AY5" s="18" t="s">
        <v>91</v>
      </c>
      <c r="AZ5" s="18" t="s">
        <v>92</v>
      </c>
      <c r="BA5" s="18" t="s">
        <v>93</v>
      </c>
      <c r="BB5" s="18" t="s">
        <v>94</v>
      </c>
      <c r="BC5" s="18" t="s">
        <v>95</v>
      </c>
      <c r="BD5" s="18" t="s">
        <v>96</v>
      </c>
      <c r="BE5" s="18" t="s">
        <v>97</v>
      </c>
      <c r="BF5" s="18" t="s">
        <v>87</v>
      </c>
      <c r="BG5" s="18" t="s">
        <v>88</v>
      </c>
      <c r="BH5" s="18" t="s">
        <v>89</v>
      </c>
      <c r="BI5" s="18" t="s">
        <v>90</v>
      </c>
      <c r="BJ5" s="18" t="s">
        <v>91</v>
      </c>
      <c r="BK5" s="18" t="s">
        <v>92</v>
      </c>
      <c r="BL5" s="18" t="s">
        <v>93</v>
      </c>
      <c r="BM5" s="18" t="s">
        <v>94</v>
      </c>
      <c r="BN5" s="18" t="s">
        <v>95</v>
      </c>
      <c r="BO5" s="18" t="s">
        <v>96</v>
      </c>
      <c r="BP5" s="18" t="s">
        <v>97</v>
      </c>
      <c r="BQ5" s="18" t="s">
        <v>87</v>
      </c>
      <c r="BR5" s="18" t="s">
        <v>88</v>
      </c>
      <c r="BS5" s="18" t="s">
        <v>89</v>
      </c>
      <c r="BT5" s="18" t="s">
        <v>90</v>
      </c>
      <c r="BU5" s="18" t="s">
        <v>91</v>
      </c>
      <c r="BV5" s="18" t="s">
        <v>92</v>
      </c>
      <c r="BW5" s="18" t="s">
        <v>93</v>
      </c>
      <c r="BX5" s="18" t="s">
        <v>94</v>
      </c>
      <c r="BY5" s="18" t="s">
        <v>95</v>
      </c>
      <c r="BZ5" s="18" t="s">
        <v>96</v>
      </c>
      <c r="CA5" s="18" t="s">
        <v>97</v>
      </c>
      <c r="CB5" s="18" t="s">
        <v>87</v>
      </c>
      <c r="CC5" s="18" t="s">
        <v>88</v>
      </c>
      <c r="CD5" s="18" t="s">
        <v>89</v>
      </c>
      <c r="CE5" s="18" t="s">
        <v>90</v>
      </c>
      <c r="CF5" s="18" t="s">
        <v>91</v>
      </c>
      <c r="CG5" s="18" t="s">
        <v>92</v>
      </c>
      <c r="CH5" s="18" t="s">
        <v>93</v>
      </c>
      <c r="CI5" s="18" t="s">
        <v>94</v>
      </c>
      <c r="CJ5" s="18" t="s">
        <v>95</v>
      </c>
      <c r="CK5" s="18" t="s">
        <v>96</v>
      </c>
      <c r="CL5" s="18" t="s">
        <v>97</v>
      </c>
      <c r="CM5" s="18" t="s">
        <v>87</v>
      </c>
      <c r="CN5" s="18" t="s">
        <v>88</v>
      </c>
      <c r="CO5" s="18" t="s">
        <v>89</v>
      </c>
      <c r="CP5" s="18" t="s">
        <v>90</v>
      </c>
      <c r="CQ5" s="18" t="s">
        <v>91</v>
      </c>
      <c r="CR5" s="18" t="s">
        <v>92</v>
      </c>
      <c r="CS5" s="18" t="s">
        <v>93</v>
      </c>
      <c r="CT5" s="18" t="s">
        <v>94</v>
      </c>
      <c r="CU5" s="18" t="s">
        <v>95</v>
      </c>
      <c r="CV5" s="18" t="s">
        <v>96</v>
      </c>
      <c r="CW5" s="18" t="s">
        <v>97</v>
      </c>
      <c r="CX5" s="18" t="s">
        <v>87</v>
      </c>
      <c r="CY5" s="18" t="s">
        <v>88</v>
      </c>
      <c r="CZ5" s="18" t="s">
        <v>89</v>
      </c>
      <c r="DA5" s="18" t="s">
        <v>90</v>
      </c>
      <c r="DB5" s="18" t="s">
        <v>91</v>
      </c>
      <c r="DC5" s="18" t="s">
        <v>92</v>
      </c>
      <c r="DD5" s="18" t="s">
        <v>93</v>
      </c>
      <c r="DE5" s="18" t="s">
        <v>94</v>
      </c>
      <c r="DF5" s="18" t="s">
        <v>95</v>
      </c>
      <c r="DG5" s="18" t="s">
        <v>96</v>
      </c>
      <c r="DH5" s="18" t="s">
        <v>97</v>
      </c>
      <c r="DI5" s="18" t="s">
        <v>87</v>
      </c>
      <c r="DJ5" s="18" t="s">
        <v>88</v>
      </c>
      <c r="DK5" s="18" t="s">
        <v>89</v>
      </c>
      <c r="DL5" s="18" t="s">
        <v>90</v>
      </c>
      <c r="DM5" s="18" t="s">
        <v>91</v>
      </c>
      <c r="DN5" s="18" t="s">
        <v>92</v>
      </c>
      <c r="DO5" s="18" t="s">
        <v>93</v>
      </c>
      <c r="DP5" s="18" t="s">
        <v>94</v>
      </c>
      <c r="DQ5" s="18" t="s">
        <v>95</v>
      </c>
      <c r="DR5" s="18" t="s">
        <v>96</v>
      </c>
      <c r="DS5" s="18" t="s">
        <v>97</v>
      </c>
      <c r="DT5" s="18" t="s">
        <v>87</v>
      </c>
      <c r="DU5" s="18" t="s">
        <v>88</v>
      </c>
      <c r="DV5" s="18" t="s">
        <v>89</v>
      </c>
      <c r="DW5" s="18" t="s">
        <v>90</v>
      </c>
      <c r="DX5" s="18" t="s">
        <v>91</v>
      </c>
      <c r="DY5" s="18" t="s">
        <v>92</v>
      </c>
      <c r="DZ5" s="18" t="s">
        <v>93</v>
      </c>
      <c r="EA5" s="18" t="s">
        <v>94</v>
      </c>
      <c r="EB5" s="18" t="s">
        <v>95</v>
      </c>
      <c r="EC5" s="18" t="s">
        <v>96</v>
      </c>
      <c r="ED5" s="18" t="s">
        <v>97</v>
      </c>
      <c r="EE5" s="18" t="s">
        <v>87</v>
      </c>
      <c r="EF5" s="18" t="s">
        <v>88</v>
      </c>
      <c r="EG5" s="18" t="s">
        <v>89</v>
      </c>
      <c r="EH5" s="18" t="s">
        <v>90</v>
      </c>
      <c r="EI5" s="18" t="s">
        <v>91</v>
      </c>
      <c r="EJ5" s="18" t="s">
        <v>92</v>
      </c>
      <c r="EK5" s="18" t="s">
        <v>93</v>
      </c>
      <c r="EL5" s="18" t="s">
        <v>94</v>
      </c>
      <c r="EM5" s="18" t="s">
        <v>95</v>
      </c>
      <c r="EN5" s="18" t="s">
        <v>96</v>
      </c>
      <c r="EO5" s="18" t="s">
        <v>97</v>
      </c>
    </row>
    <row r="6" spans="1:145" s="22" customFormat="1" x14ac:dyDescent="0.15">
      <c r="A6" s="14" t="s">
        <v>98</v>
      </c>
      <c r="B6" s="19">
        <f>B7</f>
        <v>2021</v>
      </c>
      <c r="C6" s="19">
        <f t="shared" ref="C6:X6" si="3">C7</f>
        <v>342106</v>
      </c>
      <c r="D6" s="19">
        <f t="shared" si="3"/>
        <v>47</v>
      </c>
      <c r="E6" s="19">
        <f t="shared" si="3"/>
        <v>18</v>
      </c>
      <c r="F6" s="19">
        <f t="shared" si="3"/>
        <v>0</v>
      </c>
      <c r="G6" s="19">
        <f t="shared" si="3"/>
        <v>0</v>
      </c>
      <c r="H6" s="19" t="str">
        <f t="shared" si="3"/>
        <v>広島県　庄原市</v>
      </c>
      <c r="I6" s="19" t="str">
        <f t="shared" si="3"/>
        <v>法非適用</v>
      </c>
      <c r="J6" s="19" t="str">
        <f t="shared" si="3"/>
        <v>下水道事業</v>
      </c>
      <c r="K6" s="19" t="str">
        <f t="shared" si="3"/>
        <v>特定地域生活排水処理</v>
      </c>
      <c r="L6" s="19" t="str">
        <f t="shared" si="3"/>
        <v>K2</v>
      </c>
      <c r="M6" s="19" t="str">
        <f t="shared" si="3"/>
        <v>非設置</v>
      </c>
      <c r="N6" s="20" t="str">
        <f t="shared" si="3"/>
        <v>-</v>
      </c>
      <c r="O6" s="20" t="str">
        <f t="shared" si="3"/>
        <v>該当数値なし</v>
      </c>
      <c r="P6" s="20">
        <f t="shared" si="3"/>
        <v>11.69</v>
      </c>
      <c r="Q6" s="20">
        <f t="shared" si="3"/>
        <v>100</v>
      </c>
      <c r="R6" s="20">
        <f t="shared" si="3"/>
        <v>3841</v>
      </c>
      <c r="S6" s="20">
        <f t="shared" si="3"/>
        <v>33368</v>
      </c>
      <c r="T6" s="20">
        <f t="shared" si="3"/>
        <v>1246.49</v>
      </c>
      <c r="U6" s="20">
        <f t="shared" si="3"/>
        <v>26.77</v>
      </c>
      <c r="V6" s="20">
        <f t="shared" si="3"/>
        <v>3869</v>
      </c>
      <c r="W6" s="20">
        <f t="shared" si="3"/>
        <v>1237.43</v>
      </c>
      <c r="X6" s="20">
        <f t="shared" si="3"/>
        <v>3.13</v>
      </c>
      <c r="Y6" s="21">
        <f>IF(Y7="",NA(),Y7)</f>
        <v>98.67</v>
      </c>
      <c r="Z6" s="21">
        <f t="shared" ref="Z6:AH6" si="4">IF(Z7="",NA(),Z7)</f>
        <v>99.16</v>
      </c>
      <c r="AA6" s="21">
        <f t="shared" si="4"/>
        <v>102.8</v>
      </c>
      <c r="AB6" s="21">
        <f t="shared" si="4"/>
        <v>86.99</v>
      </c>
      <c r="AC6" s="21">
        <f t="shared" si="4"/>
        <v>97.99</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142.38</v>
      </c>
      <c r="BG6" s="21">
        <f t="shared" ref="BG6:BO6" si="7">IF(BG7="",NA(),BG7)</f>
        <v>124.67</v>
      </c>
      <c r="BH6" s="21">
        <f t="shared" si="7"/>
        <v>153.31</v>
      </c>
      <c r="BI6" s="21">
        <f t="shared" si="7"/>
        <v>134.5</v>
      </c>
      <c r="BJ6" s="21">
        <f t="shared" si="7"/>
        <v>180.65</v>
      </c>
      <c r="BK6" s="21">
        <f t="shared" si="7"/>
        <v>407.42</v>
      </c>
      <c r="BL6" s="21">
        <f t="shared" si="7"/>
        <v>386.46</v>
      </c>
      <c r="BM6" s="21">
        <f t="shared" si="7"/>
        <v>270.57</v>
      </c>
      <c r="BN6" s="21">
        <f t="shared" si="7"/>
        <v>294.27</v>
      </c>
      <c r="BO6" s="21">
        <f t="shared" si="7"/>
        <v>294.08999999999997</v>
      </c>
      <c r="BP6" s="20" t="str">
        <f>IF(BP7="","",IF(BP7="-","【-】","【"&amp;SUBSTITUTE(TEXT(BP7,"#,##0.00"),"-","△")&amp;"】"))</f>
        <v>【310.14】</v>
      </c>
      <c r="BQ6" s="21">
        <f>IF(BQ7="",NA(),BQ7)</f>
        <v>48.79</v>
      </c>
      <c r="BR6" s="21">
        <f t="shared" ref="BR6:BZ6" si="8">IF(BR7="",NA(),BR7)</f>
        <v>55.34</v>
      </c>
      <c r="BS6" s="21">
        <f t="shared" si="8"/>
        <v>57.14</v>
      </c>
      <c r="BT6" s="21">
        <f t="shared" si="8"/>
        <v>50.5</v>
      </c>
      <c r="BU6" s="21">
        <f t="shared" si="8"/>
        <v>54.98</v>
      </c>
      <c r="BV6" s="21">
        <f t="shared" si="8"/>
        <v>57.08</v>
      </c>
      <c r="BW6" s="21">
        <f t="shared" si="8"/>
        <v>55.85</v>
      </c>
      <c r="BX6" s="21">
        <f t="shared" si="8"/>
        <v>62.5</v>
      </c>
      <c r="BY6" s="21">
        <f t="shared" si="8"/>
        <v>60.59</v>
      </c>
      <c r="BZ6" s="21">
        <f t="shared" si="8"/>
        <v>60</v>
      </c>
      <c r="CA6" s="20" t="str">
        <f>IF(CA7="","",IF(CA7="-","【-】","【"&amp;SUBSTITUTE(TEXT(CA7,"#,##0.00"),"-","△")&amp;"】"))</f>
        <v>【57.71】</v>
      </c>
      <c r="CB6" s="21">
        <f>IF(CB7="",NA(),CB7)</f>
        <v>413.91</v>
      </c>
      <c r="CC6" s="21">
        <f t="shared" ref="CC6:CK6" si="9">IF(CC7="",NA(),CC7)</f>
        <v>362.83</v>
      </c>
      <c r="CD6" s="21">
        <f t="shared" si="9"/>
        <v>352.44</v>
      </c>
      <c r="CE6" s="21">
        <f t="shared" si="9"/>
        <v>403.52</v>
      </c>
      <c r="CF6" s="21">
        <f t="shared" si="9"/>
        <v>369.64</v>
      </c>
      <c r="CG6" s="21">
        <f t="shared" si="9"/>
        <v>286.86</v>
      </c>
      <c r="CH6" s="21">
        <f t="shared" si="9"/>
        <v>287.91000000000003</v>
      </c>
      <c r="CI6" s="21">
        <f t="shared" si="9"/>
        <v>269.33</v>
      </c>
      <c r="CJ6" s="21">
        <f t="shared" si="9"/>
        <v>280.23</v>
      </c>
      <c r="CK6" s="21">
        <f t="shared" si="9"/>
        <v>282.70999999999998</v>
      </c>
      <c r="CL6" s="20" t="str">
        <f>IF(CL7="","",IF(CL7="-","【-】","【"&amp;SUBSTITUTE(TEXT(CL7,"#,##0.00"),"-","△")&amp;"】"))</f>
        <v>【286.17】</v>
      </c>
      <c r="CM6" s="21">
        <f>IF(CM7="",NA(),CM7)</f>
        <v>42.15</v>
      </c>
      <c r="CN6" s="21">
        <f t="shared" ref="CN6:CV6" si="10">IF(CN7="",NA(),CN7)</f>
        <v>41.59</v>
      </c>
      <c r="CO6" s="21">
        <f t="shared" si="10"/>
        <v>41.23</v>
      </c>
      <c r="CP6" s="21">
        <f t="shared" si="10"/>
        <v>41.52</v>
      </c>
      <c r="CQ6" s="21">
        <f t="shared" si="10"/>
        <v>40.81</v>
      </c>
      <c r="CR6" s="21">
        <f t="shared" si="10"/>
        <v>57.22</v>
      </c>
      <c r="CS6" s="21">
        <f t="shared" si="10"/>
        <v>54.93</v>
      </c>
      <c r="CT6" s="21">
        <f t="shared" si="10"/>
        <v>59.64</v>
      </c>
      <c r="CU6" s="21">
        <f t="shared" si="10"/>
        <v>58.19</v>
      </c>
      <c r="CV6" s="21">
        <f t="shared" si="10"/>
        <v>56.52</v>
      </c>
      <c r="CW6" s="20" t="str">
        <f>IF(CW7="","",IF(CW7="-","【-】","【"&amp;SUBSTITUTE(TEXT(CW7,"#,##0.00"),"-","△")&amp;"】"))</f>
        <v>【56.80】</v>
      </c>
      <c r="CX6" s="21">
        <f>IF(CX7="",NA(),CX7)</f>
        <v>100</v>
      </c>
      <c r="CY6" s="21">
        <f t="shared" ref="CY6:DG6" si="11">IF(CY7="",NA(),CY7)</f>
        <v>100</v>
      </c>
      <c r="CZ6" s="21">
        <f t="shared" si="11"/>
        <v>100</v>
      </c>
      <c r="DA6" s="21">
        <f t="shared" si="11"/>
        <v>100</v>
      </c>
      <c r="DB6" s="21">
        <f t="shared" si="11"/>
        <v>100</v>
      </c>
      <c r="DC6" s="21">
        <f t="shared" si="11"/>
        <v>67.290000000000006</v>
      </c>
      <c r="DD6" s="21">
        <f t="shared" si="11"/>
        <v>65.569999999999993</v>
      </c>
      <c r="DE6" s="21">
        <f t="shared" si="11"/>
        <v>90.63</v>
      </c>
      <c r="DF6" s="21">
        <f t="shared" si="11"/>
        <v>87.8</v>
      </c>
      <c r="DG6" s="21">
        <f t="shared" si="11"/>
        <v>88.43</v>
      </c>
      <c r="DH6" s="20" t="str">
        <f>IF(DH7="","",IF(DH7="-","【-】","【"&amp;SUBSTITUTE(TEXT(DH7,"#,##0.00"),"-","△")&amp;"】"))</f>
        <v>【83.38】</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5" s="22" customFormat="1" x14ac:dyDescent="0.15">
      <c r="A7" s="14"/>
      <c r="B7" s="23">
        <v>2021</v>
      </c>
      <c r="C7" s="23">
        <v>342106</v>
      </c>
      <c r="D7" s="23">
        <v>47</v>
      </c>
      <c r="E7" s="23">
        <v>18</v>
      </c>
      <c r="F7" s="23">
        <v>0</v>
      </c>
      <c r="G7" s="23">
        <v>0</v>
      </c>
      <c r="H7" s="23" t="s">
        <v>99</v>
      </c>
      <c r="I7" s="23" t="s">
        <v>100</v>
      </c>
      <c r="J7" s="23" t="s">
        <v>101</v>
      </c>
      <c r="K7" s="23" t="s">
        <v>102</v>
      </c>
      <c r="L7" s="23" t="s">
        <v>103</v>
      </c>
      <c r="M7" s="23" t="s">
        <v>104</v>
      </c>
      <c r="N7" s="24" t="s">
        <v>105</v>
      </c>
      <c r="O7" s="24" t="s">
        <v>106</v>
      </c>
      <c r="P7" s="24">
        <v>11.69</v>
      </c>
      <c r="Q7" s="24">
        <v>100</v>
      </c>
      <c r="R7" s="24">
        <v>3841</v>
      </c>
      <c r="S7" s="24">
        <v>33368</v>
      </c>
      <c r="T7" s="24">
        <v>1246.49</v>
      </c>
      <c r="U7" s="24">
        <v>26.77</v>
      </c>
      <c r="V7" s="24">
        <v>3869</v>
      </c>
      <c r="W7" s="24">
        <v>1237.43</v>
      </c>
      <c r="X7" s="24">
        <v>3.13</v>
      </c>
      <c r="Y7" s="24">
        <v>98.67</v>
      </c>
      <c r="Z7" s="24">
        <v>99.16</v>
      </c>
      <c r="AA7" s="24">
        <v>102.8</v>
      </c>
      <c r="AB7" s="24">
        <v>86.99</v>
      </c>
      <c r="AC7" s="24">
        <v>97.99</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142.38</v>
      </c>
      <c r="BG7" s="24">
        <v>124.67</v>
      </c>
      <c r="BH7" s="24">
        <v>153.31</v>
      </c>
      <c r="BI7" s="24">
        <v>134.5</v>
      </c>
      <c r="BJ7" s="24">
        <v>180.65</v>
      </c>
      <c r="BK7" s="24">
        <v>407.42</v>
      </c>
      <c r="BL7" s="24">
        <v>386.46</v>
      </c>
      <c r="BM7" s="24">
        <v>270.57</v>
      </c>
      <c r="BN7" s="24">
        <v>294.27</v>
      </c>
      <c r="BO7" s="24">
        <v>294.08999999999997</v>
      </c>
      <c r="BP7" s="24">
        <v>310.14</v>
      </c>
      <c r="BQ7" s="24">
        <v>48.79</v>
      </c>
      <c r="BR7" s="24">
        <v>55.34</v>
      </c>
      <c r="BS7" s="24">
        <v>57.14</v>
      </c>
      <c r="BT7" s="24">
        <v>50.5</v>
      </c>
      <c r="BU7" s="24">
        <v>54.98</v>
      </c>
      <c r="BV7" s="24">
        <v>57.08</v>
      </c>
      <c r="BW7" s="24">
        <v>55.85</v>
      </c>
      <c r="BX7" s="24">
        <v>62.5</v>
      </c>
      <c r="BY7" s="24">
        <v>60.59</v>
      </c>
      <c r="BZ7" s="24">
        <v>60</v>
      </c>
      <c r="CA7" s="24">
        <v>57.71</v>
      </c>
      <c r="CB7" s="24">
        <v>413.91</v>
      </c>
      <c r="CC7" s="24">
        <v>362.83</v>
      </c>
      <c r="CD7" s="24">
        <v>352.44</v>
      </c>
      <c r="CE7" s="24">
        <v>403.52</v>
      </c>
      <c r="CF7" s="24">
        <v>369.64</v>
      </c>
      <c r="CG7" s="24">
        <v>286.86</v>
      </c>
      <c r="CH7" s="24">
        <v>287.91000000000003</v>
      </c>
      <c r="CI7" s="24">
        <v>269.33</v>
      </c>
      <c r="CJ7" s="24">
        <v>280.23</v>
      </c>
      <c r="CK7" s="24">
        <v>282.70999999999998</v>
      </c>
      <c r="CL7" s="24">
        <v>286.17</v>
      </c>
      <c r="CM7" s="24">
        <v>42.15</v>
      </c>
      <c r="CN7" s="24">
        <v>41.59</v>
      </c>
      <c r="CO7" s="24">
        <v>41.23</v>
      </c>
      <c r="CP7" s="24">
        <v>41.52</v>
      </c>
      <c r="CQ7" s="24">
        <v>40.81</v>
      </c>
      <c r="CR7" s="24">
        <v>57.22</v>
      </c>
      <c r="CS7" s="24">
        <v>54.93</v>
      </c>
      <c r="CT7" s="24">
        <v>59.64</v>
      </c>
      <c r="CU7" s="24">
        <v>58.19</v>
      </c>
      <c r="CV7" s="24">
        <v>56.52</v>
      </c>
      <c r="CW7" s="24">
        <v>56.8</v>
      </c>
      <c r="CX7" s="24">
        <v>100</v>
      </c>
      <c r="CY7" s="24">
        <v>100</v>
      </c>
      <c r="CZ7" s="24">
        <v>100</v>
      </c>
      <c r="DA7" s="24">
        <v>100</v>
      </c>
      <c r="DB7" s="24">
        <v>100</v>
      </c>
      <c r="DC7" s="24">
        <v>67.290000000000006</v>
      </c>
      <c r="DD7" s="24">
        <v>65.569999999999993</v>
      </c>
      <c r="DE7" s="24">
        <v>90.63</v>
      </c>
      <c r="DF7" s="24">
        <v>87.8</v>
      </c>
      <c r="DG7" s="24">
        <v>88.43</v>
      </c>
      <c r="DH7" s="24">
        <v>83.38</v>
      </c>
      <c r="DI7" s="24"/>
      <c r="DJ7" s="24"/>
      <c r="DK7" s="24"/>
      <c r="DL7" s="24"/>
      <c r="DM7" s="24"/>
      <c r="DN7" s="24"/>
      <c r="DO7" s="24"/>
      <c r="DP7" s="24"/>
      <c r="DQ7" s="24"/>
      <c r="DR7" s="24"/>
      <c r="DS7" s="24"/>
      <c r="DT7" s="24"/>
      <c r="DU7" s="24"/>
      <c r="DV7" s="24"/>
      <c r="DW7" s="24"/>
      <c r="DX7" s="24"/>
      <c r="DY7" s="24"/>
      <c r="DZ7" s="24"/>
      <c r="EA7" s="24"/>
      <c r="EB7" s="24"/>
      <c r="EC7" s="24"/>
      <c r="ED7" s="24"/>
      <c r="EE7" s="24" t="s">
        <v>105</v>
      </c>
      <c r="EF7" s="24" t="s">
        <v>105</v>
      </c>
      <c r="EG7" s="24" t="s">
        <v>105</v>
      </c>
      <c r="EH7" s="24" t="s">
        <v>105</v>
      </c>
      <c r="EI7" s="24" t="s">
        <v>105</v>
      </c>
      <c r="EJ7" s="24" t="s">
        <v>105</v>
      </c>
      <c r="EK7" s="24" t="s">
        <v>105</v>
      </c>
      <c r="EL7" s="24" t="s">
        <v>105</v>
      </c>
      <c r="EM7" s="24" t="s">
        <v>105</v>
      </c>
      <c r="EN7" s="24" t="s">
        <v>105</v>
      </c>
      <c r="EO7" s="24" t="s">
        <v>105</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107</v>
      </c>
      <c r="C9" s="26" t="s">
        <v>108</v>
      </c>
      <c r="D9" s="26" t="s">
        <v>109</v>
      </c>
      <c r="E9" s="26" t="s">
        <v>110</v>
      </c>
      <c r="F9" s="26" t="s">
        <v>111</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49</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112</v>
      </c>
    </row>
    <row r="12" spans="1:145" x14ac:dyDescent="0.15">
      <c r="B12">
        <v>1</v>
      </c>
      <c r="C12">
        <v>1</v>
      </c>
      <c r="D12">
        <v>1</v>
      </c>
      <c r="E12">
        <v>2</v>
      </c>
      <c r="F12">
        <v>3</v>
      </c>
      <c r="G12" t="s">
        <v>113</v>
      </c>
    </row>
    <row r="13" spans="1:145" x14ac:dyDescent="0.15">
      <c r="B13" t="s">
        <v>114</v>
      </c>
      <c r="C13" t="s">
        <v>115</v>
      </c>
      <c r="D13" t="s">
        <v>116</v>
      </c>
      <c r="E13" t="s">
        <v>117</v>
      </c>
      <c r="F13" t="s">
        <v>116</v>
      </c>
      <c r="G13" t="s">
        <v>118</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2023-01-30T02:40:09Z</cp:lastPrinted>
  <dcterms:created xsi:type="dcterms:W3CDTF">2022-12-01T02:08:10Z</dcterms:created>
  <dcterms:modified xsi:type="dcterms:W3CDTF">2023-01-30T02:40:59Z</dcterms:modified>
  <cp:category/>
</cp:coreProperties>
</file>