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6.1経営比較分析提出\提出用\"/>
    </mc:Choice>
  </mc:AlternateContent>
  <xr:revisionPtr revIDLastSave="0" documentId="8_{F1AF126A-7463-4D6F-AF46-AB03843DB34C}" xr6:coauthVersionLast="36" xr6:coauthVersionMax="36" xr10:uidLastSave="{00000000-0000-0000-0000-000000000000}"/>
  <workbookProtection workbookAlgorithmName="SHA-512" workbookHashValue="645lF4Q6ZZ7y+inyMnEkMJ7o/My9ZshvVV/zaKGrjuS1DIufQ6Z4DFNaGcdR+Zse1tPacYdoAVSIBuYXw/XzBw==" workbookSaltValue="7bqlYmJ/pto74Y0EU9OAI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AD10" i="4"/>
  <c r="W10" i="4"/>
  <c r="I10" i="4"/>
  <c r="B10" i="4"/>
  <c r="BB8" i="4"/>
  <c r="AD8" i="4"/>
  <c r="I8" i="4"/>
  <c r="B8" i="4"/>
</calcChain>
</file>

<file path=xl/sharedStrings.xml><?xml version="1.0" encoding="utf-8"?>
<sst xmlns="http://schemas.openxmlformats.org/spreadsheetml/2006/main" count="247" uniqueCount="122">
  <si>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</si>
  <si>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</si>
  <si>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</si>
  <si>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</si>
  <si>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</si>
  <si>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</si>
  <si>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</si>
  <si>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</si>
  <si>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</si>
  <si>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</si>
  <si>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</si>
  <si>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</si>
  <si>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</si>
  <si>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</si>
  <si>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</si>
  <si>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</si>
  <si>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</si>
  <si>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</si>
  <si>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</si>
  <si>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</si>
  <si>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</si>
  <si>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</si>
  <si>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</si>
  <si>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</si>
  <si>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</si>
  <si>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</si>
  <si>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</si>
  <si>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</si>
  <si>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</si>
  <si>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</si>
  <si>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</si>
  <si>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</si>
  <si>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</si>
  <si>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</si>
  <si>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</si>
  <si>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</si>
  <si>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</si>
  <si>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</si>
  <si>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</si>
  <si>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</si>
  <si>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</si>
  <si>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</si>
  <si>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</si>
  <si>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</si>
  <si>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</si>
  <si>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</si>
  <si>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</si>
  <si>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</si>
  <si>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</si>
  <si>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</si>
  <si>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</si>
  <si>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</si>
  <si>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</si>
  <si>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</si>
  <si>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</si>
  <si>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</si>
  <si>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</si>
  <si>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</si>
  <si>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</si>
  <si>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</si>
  <si>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</si>
  <si>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</si>
  <si>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</si>
  <si>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</si>
  <si>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</si>
  <si>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</si>
  <si>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</si>
  <si>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</si>
  <si>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</si>
  <si>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</si>
  <si>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</si>
  <si>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</si>
  <si>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</si>
  <si>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</si>
  <si>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</si>
  <si>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</si>
  <si>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</si>
  <si>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</si>
  <si>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</si>
  <si>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</si>
  <si>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</si>
  <si>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</si>
  <si>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</si>
  <si>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</si>
  <si>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</si>
  <si>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</si>
  <si>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</si>
  <si>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</si>
  <si>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</si>
  <si>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</si>
  <si>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</si>
  <si>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</si>
  <si>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</si>
  <si>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</si>
  <si>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</si>
  <si>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</si>
  <si>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</si>
  <si>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</si>
  <si>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</si>
  <si>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</si>
  <si>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</si>
  <si>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</si>
  <si>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</si>
  <si>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</si>
  <si>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</si>
  <si>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</si>
  <si>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</si>
  <si>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</si>
  <si>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</si>
  <si>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</si>
  <si>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</si>
  <si>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</si>
  <si>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</si>
  <si>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</si>
  <si>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</si>
  <si>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</si>
  <si>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</si>
  <si>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"R"dd</t>
    <phoneticPr fontId="4"/>
  </si>
  <si>
    <t>←書式設定</t>
    <rPh sb="1" eb="3">
      <t>ショシキ</t>
    </rPh>
    <rPh sb="3" eb="5">
      <t>セッテイ</t>
    </rPh>
    <phoneticPr fontId="4"/>
  </si>
  <si>
    <t>①収益的収支比率は、昨年度から0.16ポイント増の98.15％と、ほぼ100％であり総収入の内、35.14％が一般会計からの繰入金によるもの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④企業債残高対事業規模比率は、類似団体より低い数値であり、引き続き適正な投資に努める。
⑤経費回収率は、昨年度から0.43ポイント増となったものの、100％を下回っているため、適正な使用料収入の確保と汚水処理費の削減が必要である。
⑥汚水処理原価は、昨年度から2.77ポイント減少した。類似団体より75.05ポイント高く、引き続き汚水処理コストの削減に努める。
⑦施設利用率は、昨年度から0.84ポイント減少した。類似団体より48.48ポイント低い。
⑧水洗化率は、100％である。</t>
    <phoneticPr fontId="4"/>
  </si>
  <si>
    <t>　浄化槽のため、管渠改善率は該当しない。</t>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</si>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</sst>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F04-4B52-99EC-FA96B1BAAD9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F04-4B52-99EC-FA96B1BAAD9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41.59</c:v>
                </c:pt>
                <c:pt idx="1">
                  <c:v>41.23</c:v>
                </c:pt>
                <c:pt idx="2">
                  <c:v>41.52</c:v>
                </c:pt>
                <c:pt idx="3">
                  <c:v>40.81</c:v>
                </c:pt>
                <c:pt idx="4">
                  <c:v>39.97</c:v>
                </c:pt>
              </c:numCache>
            </c:numRef>
          </c:val>
          <c:extLst>
            <c:ext xmlns:c16="http://schemas.microsoft.com/office/drawing/2014/chart" uri="{C3380CC4-5D6E-409C-BE32-E72D297353CC}">
              <c16:uniqueId val="{00000000-5531-4C99-BEA3-88C01A029A6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54.93</c:v>
                </c:pt>
                <c:pt idx="1">
                  <c:v>59.64</c:v>
                </c:pt>
                <c:pt idx="2">
                  <c:v>58.19</c:v>
                </c:pt>
                <c:pt idx="3">
                  <c:v>56.52</c:v>
                </c:pt>
                <c:pt idx="4">
                  <c:v>88.45</c:v>
                </c:pt>
              </c:numCache>
            </c:numRef>
          </c:val>
          <c:smooth val="0"/>
          <c:extLst>
            <c:ext xmlns:c16="http://schemas.microsoft.com/office/drawing/2014/chart" uri="{C3380CC4-5D6E-409C-BE32-E72D297353CC}">
              <c16:uniqueId val="{00000001-5531-4C99-BEA3-88C01A029A6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BCAA-4835-B4AE-45D2A60A3BD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65.569999999999993</c:v>
                </c:pt>
                <c:pt idx="1">
                  <c:v>90.63</c:v>
                </c:pt>
                <c:pt idx="2">
                  <c:v>87.8</c:v>
                </c:pt>
                <c:pt idx="3">
                  <c:v>88.43</c:v>
                </c:pt>
                <c:pt idx="4">
                  <c:v>90.34</c:v>
                </c:pt>
              </c:numCache>
            </c:numRef>
          </c:val>
          <c:smooth val="0"/>
          <c:extLst>
            <c:ext xmlns:c16="http://schemas.microsoft.com/office/drawing/2014/chart" uri="{C3380CC4-5D6E-409C-BE32-E72D297353CC}">
              <c16:uniqueId val="{00000001-BCAA-4835-B4AE-45D2A60A3BD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99.16</c:v>
                </c:pt>
                <c:pt idx="1">
                  <c:v>102.8</c:v>
                </c:pt>
                <c:pt idx="2">
                  <c:v>86.99</c:v>
                </c:pt>
                <c:pt idx="3">
                  <c:v>97.99</c:v>
                </c:pt>
                <c:pt idx="4">
                  <c:v>98.15</c:v>
                </c:pt>
              </c:numCache>
            </c:numRef>
          </c:val>
          <c:extLst>
            <c:ext xmlns:c16="http://schemas.microsoft.com/office/drawing/2014/chart" uri="{C3380CC4-5D6E-409C-BE32-E72D297353CC}">
              <c16:uniqueId val="{00000000-6DA1-4E3B-8826-D5684CE89B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DA1-4E3B-8826-D5684CE89B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AF-439F-95E5-9A1B2D8273F0}"/>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AF-439F-95E5-9A1B2D8273F0}"/>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63-4561-AE3B-0A738631919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63-4561-AE3B-0A738631919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31-4CFE-A73C-D6EDEB9426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31-4CFE-A73C-D6EDEB9426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BD-4F06-986D-C71DF605B62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BD-4F06-986D-C71DF605B62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124.67</c:v>
                </c:pt>
                <c:pt idx="1">
                  <c:v>153.31</c:v>
                </c:pt>
                <c:pt idx="2">
                  <c:v>134.5</c:v>
                </c:pt>
                <c:pt idx="3">
                  <c:v>180.65</c:v>
                </c:pt>
                <c:pt idx="4">
                  <c:v>163.71</c:v>
                </c:pt>
              </c:numCache>
            </c:numRef>
          </c:val>
          <c:extLst>
            <c:ext xmlns:c16="http://schemas.microsoft.com/office/drawing/2014/chart" uri="{C3380CC4-5D6E-409C-BE32-E72D297353CC}">
              <c16:uniqueId val="{00000000-073F-4E82-91DD-0442C53FECA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386.46</c:v>
                </c:pt>
                <c:pt idx="1">
                  <c:v>270.57</c:v>
                </c:pt>
                <c:pt idx="2">
                  <c:v>294.27</c:v>
                </c:pt>
                <c:pt idx="3">
                  <c:v>294.08999999999997</c:v>
                </c:pt>
                <c:pt idx="4">
                  <c:v>294.08999999999997</c:v>
                </c:pt>
              </c:numCache>
            </c:numRef>
          </c:val>
          <c:smooth val="0"/>
          <c:extLst>
            <c:ext xmlns:c16="http://schemas.microsoft.com/office/drawing/2014/chart" uri="{C3380CC4-5D6E-409C-BE32-E72D297353CC}">
              <c16:uniqueId val="{00000001-073F-4E82-91DD-0442C53FECA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55.34</c:v>
                </c:pt>
                <c:pt idx="1">
                  <c:v>57.14</c:v>
                </c:pt>
                <c:pt idx="2">
                  <c:v>50.5</c:v>
                </c:pt>
                <c:pt idx="3">
                  <c:v>54.98</c:v>
                </c:pt>
                <c:pt idx="4">
                  <c:v>55.41</c:v>
                </c:pt>
              </c:numCache>
            </c:numRef>
          </c:val>
          <c:extLst>
            <c:ext xmlns:c16="http://schemas.microsoft.com/office/drawing/2014/chart" uri="{C3380CC4-5D6E-409C-BE32-E72D297353CC}">
              <c16:uniqueId val="{00000000-AD76-4965-AFB8-89628047CB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55.85</c:v>
                </c:pt>
                <c:pt idx="1">
                  <c:v>62.5</c:v>
                </c:pt>
                <c:pt idx="2">
                  <c:v>60.59</c:v>
                </c:pt>
                <c:pt idx="3">
                  <c:v>60</c:v>
                </c:pt>
                <c:pt idx="4">
                  <c:v>59.01</c:v>
                </c:pt>
              </c:numCache>
            </c:numRef>
          </c:val>
          <c:smooth val="0"/>
          <c:extLst>
            <c:ext xmlns:c16="http://schemas.microsoft.com/office/drawing/2014/chart" uri="{C3380CC4-5D6E-409C-BE32-E72D297353CC}">
              <c16:uniqueId val="{00000001-AD76-4965-AFB8-89628047CB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362.83</c:v>
                </c:pt>
                <c:pt idx="1">
                  <c:v>352.44</c:v>
                </c:pt>
                <c:pt idx="2">
                  <c:v>403.52</c:v>
                </c:pt>
                <c:pt idx="3">
                  <c:v>369.64</c:v>
                </c:pt>
                <c:pt idx="4">
                  <c:v>366.87</c:v>
                </c:pt>
              </c:numCache>
            </c:numRef>
          </c:val>
          <c:extLst>
            <c:ext xmlns:c16="http://schemas.microsoft.com/office/drawing/2014/chart" uri="{C3380CC4-5D6E-409C-BE32-E72D297353CC}">
              <c16:uniqueId val="{00000000-CB14-49F6-852A-C983D34B66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287.91000000000003</c:v>
                </c:pt>
                <c:pt idx="1">
                  <c:v>269.33</c:v>
                </c:pt>
                <c:pt idx="2">
                  <c:v>280.23</c:v>
                </c:pt>
                <c:pt idx="3">
                  <c:v>282.70999999999998</c:v>
                </c:pt>
                <c:pt idx="4">
                  <c:v>291.82</c:v>
                </c:pt>
              </c:numCache>
            </c:numRef>
          </c:val>
          <c:smooth val="0"/>
          <c:extLst>
            <c:ext xmlns:c16="http://schemas.microsoft.com/office/drawing/2014/chart" uri="{C3380CC4-5D6E-409C-BE32-E72D297353CC}">
              <c16:uniqueId val="{00000001-CB14-49F6-852A-C983D34B66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広島県　庄原市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特定地域生活排水処理</v>
      </c>
      <c r="Q8" s="66"/>
      <c r="R8" s="66"/>
      <c r="S8" s="66"/>
      <c r="T8" s="66"/>
      <c r="U8" s="66"/>
      <c r="V8" s="66"/>
      <c r="W8" s="66" t="str">
        <f>データ!L6</f>
        <v>K2</v>
      </c>
      <c r="X8" s="66"/>
      <c r="Y8" s="66"/>
      <c r="Z8" s="66"/>
      <c r="AA8" s="66"/>
      <c r="AB8" s="66"/>
      <c r="AC8" s="66"/>
      <c r="AD8" s="67" t="str">
        <f>データ!$M$6</f>
        <v>非設置</v>
      </c>
      <c r="AE8" s="67"/>
      <c r="AF8" s="67"/>
      <c r="AG8" s="67"/>
      <c r="AH8" s="67"/>
      <c r="AI8" s="67"/>
      <c r="AJ8" s="67"/>
      <c r="AK8" s="3"/>
      <c r="AL8" s="55">
        <f>データ!S6</f>
        <v>32629</v>
      </c>
      <c r="AM8" s="55"/>
      <c r="AN8" s="55"/>
      <c r="AO8" s="55"/>
      <c r="AP8" s="55"/>
      <c r="AQ8" s="55"/>
      <c r="AR8" s="55"/>
      <c r="AS8" s="55"/>
      <c r="AT8" s="54">
        <f>データ!T6</f>
        <v>1246.49</v>
      </c>
      <c r="AU8" s="54"/>
      <c r="AV8" s="54"/>
      <c r="AW8" s="54"/>
      <c r="AX8" s="54"/>
      <c r="AY8" s="54"/>
      <c r="AZ8" s="54"/>
      <c r="BA8" s="54"/>
      <c r="BB8" s="54">
        <f>データ!U6</f>
        <v>26.18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12.14</v>
      </c>
      <c r="Q10" s="54"/>
      <c r="R10" s="54"/>
      <c r="S10" s="54"/>
      <c r="T10" s="54"/>
      <c r="U10" s="54"/>
      <c r="V10" s="54"/>
      <c r="W10" s="54">
        <f>データ!Q6</f>
        <v>100</v>
      </c>
      <c r="X10" s="54"/>
      <c r="Y10" s="54"/>
      <c r="Z10" s="54"/>
      <c r="AA10" s="54"/>
      <c r="AB10" s="54"/>
      <c r="AC10" s="54"/>
      <c r="AD10" s="55">
        <f>データ!R6</f>
        <v>3841</v>
      </c>
      <c r="AE10" s="55"/>
      <c r="AF10" s="55"/>
      <c r="AG10" s="55"/>
      <c r="AH10" s="55"/>
      <c r="AI10" s="55"/>
      <c r="AJ10" s="55"/>
      <c r="AK10" s="2"/>
      <c r="AL10" s="55">
        <f>データ!V6</f>
        <v>3928</v>
      </c>
      <c r="AM10" s="55"/>
      <c r="AN10" s="55"/>
      <c r="AO10" s="55"/>
      <c r="AP10" s="55"/>
      <c r="AQ10" s="55"/>
      <c r="AR10" s="55"/>
      <c r="AS10" s="55"/>
      <c r="AT10" s="54">
        <f>データ!W6</f>
        <v>1237.43</v>
      </c>
      <c r="AU10" s="54"/>
      <c r="AV10" s="54"/>
      <c r="AW10" s="54"/>
      <c r="AX10" s="54"/>
      <c r="AY10" s="54"/>
      <c r="AZ10" s="54"/>
      <c r="BA10" s="54"/>
      <c r="BB10" s="54">
        <f>データ!X6</f>
        <v>3.17</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120</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121</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【307.39】</v>
      </c>
      <c r="I86" s="12" t="str">
        <f>データ!CA6</f>
        <v>【57.03】</v>
      </c>
      <c r="J86" s="12" t="str">
        <f>データ!CL6</f>
        <v>【294.83】</v>
      </c>
      <c r="K86" s="12" t="str">
        <f>データ!CW6</f>
        <v>【84.27】</v>
      </c>
      <c r="L86" s="12" t="str">
        <f>データ!DH6</f>
        <v>【86.02】</v>
      </c>
      <c r="M86" s="12" t="s">
        <v>43</v>
      </c>
      <c r="N86" s="12" t="s">
        <v>44</v>
      </c>
      <c r="O86" s="12" t="str">
        <f>データ!EO6</f>
        <v>【-】</v>
      </c>
    </row>
  </sheetData>
  <sheetProtection algorithmName="SHA-512" hashValue="IPX0ep/pZ9bOHsZe4j89X9hR2CvTA2isj6YeAhI1mG81LponlRZ39TTfO0lgPD1YYBUEtJnyu712Y01ERDaPvw==" saltValue="t/lZzv3fqXYNW8DzNbUEI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342106</v>
      </c>
      <c r="D6" s="19">
        <f t="shared" si="3"/>
        <v>47</v>
      </c>
      <c r="E6" s="19">
        <f t="shared" si="3"/>
        <v>18</v>
      </c>
      <c r="F6" s="19">
        <f t="shared" si="3"/>
        <v>0</v>
      </c>
      <c r="G6" s="19">
        <f t="shared" si="3"/>
        <v>0</v>
      </c>
      <c r="H6" s="19" t="str">
        <f t="shared" si="3"/>
        <v>広島県　庄原市</v>
      </c>
      <c r="I6" s="19" t="str">
        <f t="shared" si="3"/>
        <v>法非適用</v>
      </c>
      <c r="J6" s="19" t="str">
        <f t="shared" si="3"/>
        <v>下水道事業</v>
      </c>
      <c r="K6" s="19" t="str">
        <f t="shared" si="3"/>
        <v>特定地域生活排水処理</v>
      </c>
      <c r="L6" s="19" t="str">
        <f t="shared" si="3"/>
        <v>K2</v>
      </c>
      <c r="M6" s="19" t="str">
        <f t="shared" si="3"/>
        <v>非設置</v>
      </c>
      <c r="N6" s="20" t="str">
        <f t="shared" si="3"/>
        <v>-</v>
      </c>
      <c r="O6" s="20" t="str">
        <f t="shared" si="3"/>
        <v>該当数値なし</v>
      </c>
      <c r="P6" s="20">
        <f t="shared" si="3"/>
        <v>12.14</v>
      </c>
      <c r="Q6" s="20">
        <f t="shared" si="3"/>
        <v>100</v>
      </c>
      <c r="R6" s="20">
        <f t="shared" si="3"/>
        <v>3841</v>
      </c>
      <c r="S6" s="20">
        <f t="shared" si="3"/>
        <v>32629</v>
      </c>
      <c r="T6" s="20">
        <f t="shared" si="3"/>
        <v>1246.49</v>
      </c>
      <c r="U6" s="20">
        <f t="shared" si="3"/>
        <v>26.18</v>
      </c>
      <c r="V6" s="20">
        <f t="shared" si="3"/>
        <v>3928</v>
      </c>
      <c r="W6" s="20">
        <f t="shared" si="3"/>
        <v>1237.43</v>
      </c>
      <c r="X6" s="20">
        <f t="shared" si="3"/>
        <v>3.17</v>
      </c>
      <c r="Y6" s="21">
        <f>IF(Y7="",NA(),Y7)</f>
        <v>99.16</v>
      </c>
      <c r="Z6" s="21">
        <f t="shared" ref="Z6:AH6" si="4">IF(Z7="",NA(),Z7)</f>
        <v>102.8</v>
      </c>
      <c r="AA6" s="21">
        <f t="shared" si="4"/>
        <v>86.99</v>
      </c>
      <c r="AB6" s="21">
        <f t="shared" si="4"/>
        <v>97.99</v>
      </c>
      <c r="AC6" s="21">
        <f t="shared" si="4"/>
        <v>98.15</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124.67</v>
      </c>
      <c r="BG6" s="21">
        <f t="shared" ref="BG6:BO6" si="7">IF(BG7="",NA(),BG7)</f>
        <v>153.31</v>
      </c>
      <c r="BH6" s="21">
        <f t="shared" si="7"/>
        <v>134.5</v>
      </c>
      <c r="BI6" s="21">
        <f t="shared" si="7"/>
        <v>180.65</v>
      </c>
      <c r="BJ6" s="21">
        <f t="shared" si="7"/>
        <v>163.71</v>
      </c>
      <c r="BK6" s="21">
        <f t="shared" si="7"/>
        <v>386.46</v>
      </c>
      <c r="BL6" s="21">
        <f t="shared" si="7"/>
        <v>270.57</v>
      </c>
      <c r="BM6" s="21">
        <f t="shared" si="7"/>
        <v>294.27</v>
      </c>
      <c r="BN6" s="21">
        <f t="shared" si="7"/>
        <v>294.08999999999997</v>
      </c>
      <c r="BO6" s="21">
        <f t="shared" si="7"/>
        <v>294.08999999999997</v>
      </c>
      <c r="BP6" s="20" t="str">
        <f>IF(BP7="","",IF(BP7="-","【-】","【"&amp;SUBSTITUTE(TEXT(BP7,"#,##0.00"),"-","△")&amp;"】"))</f>
        <v>【307.39】</v>
      </c>
      <c r="BQ6" s="21">
        <f>IF(BQ7="",NA(),BQ7)</f>
        <v>55.34</v>
      </c>
      <c r="BR6" s="21">
        <f t="shared" ref="BR6:BZ6" si="8">IF(BR7="",NA(),BR7)</f>
        <v>57.14</v>
      </c>
      <c r="BS6" s="21">
        <f t="shared" si="8"/>
        <v>50.5</v>
      </c>
      <c r="BT6" s="21">
        <f t="shared" si="8"/>
        <v>54.98</v>
      </c>
      <c r="BU6" s="21">
        <f t="shared" si="8"/>
        <v>55.41</v>
      </c>
      <c r="BV6" s="21">
        <f t="shared" si="8"/>
        <v>55.85</v>
      </c>
      <c r="BW6" s="21">
        <f t="shared" si="8"/>
        <v>62.5</v>
      </c>
      <c r="BX6" s="21">
        <f t="shared" si="8"/>
        <v>60.59</v>
      </c>
      <c r="BY6" s="21">
        <f t="shared" si="8"/>
        <v>60</v>
      </c>
      <c r="BZ6" s="21">
        <f t="shared" si="8"/>
        <v>59.01</v>
      </c>
      <c r="CA6" s="20" t="str">
        <f>IF(CA7="","",IF(CA7="-","【-】","【"&amp;SUBSTITUTE(TEXT(CA7,"#,##0.00"),"-","△")&amp;"】"))</f>
        <v>【57.03】</v>
      </c>
      <c r="CB6" s="21">
        <f>IF(CB7="",NA(),CB7)</f>
        <v>362.83</v>
      </c>
      <c r="CC6" s="21">
        <f t="shared" ref="CC6:CK6" si="9">IF(CC7="",NA(),CC7)</f>
        <v>352.44</v>
      </c>
      <c r="CD6" s="21">
        <f t="shared" si="9"/>
        <v>403.52</v>
      </c>
      <c r="CE6" s="21">
        <f t="shared" si="9"/>
        <v>369.64</v>
      </c>
      <c r="CF6" s="21">
        <f t="shared" si="9"/>
        <v>366.87</v>
      </c>
      <c r="CG6" s="21">
        <f t="shared" si="9"/>
        <v>287.91000000000003</v>
      </c>
      <c r="CH6" s="21">
        <f t="shared" si="9"/>
        <v>269.33</v>
      </c>
      <c r="CI6" s="21">
        <f t="shared" si="9"/>
        <v>280.23</v>
      </c>
      <c r="CJ6" s="21">
        <f t="shared" si="9"/>
        <v>282.70999999999998</v>
      </c>
      <c r="CK6" s="21">
        <f t="shared" si="9"/>
        <v>291.82</v>
      </c>
      <c r="CL6" s="20" t="str">
        <f>IF(CL7="","",IF(CL7="-","【-】","【"&amp;SUBSTITUTE(TEXT(CL7,"#,##0.00"),"-","△")&amp;"】"))</f>
        <v>【294.83】</v>
      </c>
      <c r="CM6" s="21">
        <f>IF(CM7="",NA(),CM7)</f>
        <v>41.59</v>
      </c>
      <c r="CN6" s="21">
        <f t="shared" ref="CN6:CV6" si="10">IF(CN7="",NA(),CN7)</f>
        <v>41.23</v>
      </c>
      <c r="CO6" s="21">
        <f t="shared" si="10"/>
        <v>41.52</v>
      </c>
      <c r="CP6" s="21">
        <f t="shared" si="10"/>
        <v>40.81</v>
      </c>
      <c r="CQ6" s="21">
        <f t="shared" si="10"/>
        <v>39.97</v>
      </c>
      <c r="CR6" s="21">
        <f t="shared" si="10"/>
        <v>54.93</v>
      </c>
      <c r="CS6" s="21">
        <f t="shared" si="10"/>
        <v>59.64</v>
      </c>
      <c r="CT6" s="21">
        <f t="shared" si="10"/>
        <v>58.19</v>
      </c>
      <c r="CU6" s="21">
        <f t="shared" si="10"/>
        <v>56.52</v>
      </c>
      <c r="CV6" s="21">
        <f t="shared" si="10"/>
        <v>88.45</v>
      </c>
      <c r="CW6" s="20" t="str">
        <f>IF(CW7="","",IF(CW7="-","【-】","【"&amp;SUBSTITUTE(TEXT(CW7,"#,##0.00"),"-","△")&amp;"】"))</f>
        <v>【84.27】</v>
      </c>
      <c r="CX6" s="21">
        <f>IF(CX7="",NA(),CX7)</f>
        <v>100</v>
      </c>
      <c r="CY6" s="21">
        <f t="shared" ref="CY6:DG6" si="11">IF(CY7="",NA(),CY7)</f>
        <v>100</v>
      </c>
      <c r="CZ6" s="21">
        <f t="shared" si="11"/>
        <v>100</v>
      </c>
      <c r="DA6" s="21">
        <f t="shared" si="11"/>
        <v>100</v>
      </c>
      <c r="DB6" s="21">
        <f t="shared" si="11"/>
        <v>100</v>
      </c>
      <c r="DC6" s="21">
        <f t="shared" si="11"/>
        <v>65.569999999999993</v>
      </c>
      <c r="DD6" s="21">
        <f t="shared" si="11"/>
        <v>90.63</v>
      </c>
      <c r="DE6" s="21">
        <f t="shared" si="11"/>
        <v>87.8</v>
      </c>
      <c r="DF6" s="21">
        <f t="shared" si="11"/>
        <v>88.43</v>
      </c>
      <c r="DG6" s="21">
        <f t="shared" si="11"/>
        <v>90.34</v>
      </c>
      <c r="DH6" s="20" t="str">
        <f>IF(DH7="","",IF(DH7="-","【-】","【"&amp;SUBSTITUTE(TEXT(DH7,"#,##0.00"),"-","△")&amp;"】"))</f>
        <v>【86.02】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2022</v>
      </c>
      <c r="C7" s="23">
        <v>342106</v>
      </c>
      <c r="D7" s="23">
        <v>47</v>
      </c>
      <c r="E7" s="23">
        <v>18</v>
      </c>
      <c r="F7" s="23">
        <v>0</v>
      </c>
      <c r="G7" s="23">
        <v>0</v>
      </c>
      <c r="H7" s="23" t="s">
        <v>98</v>
      </c>
      <c r="I7" s="23" t="s">
        <v>99</v>
      </c>
      <c r="J7" s="23" t="s">
        <v>100</v>
      </c>
      <c r="K7" s="23" t="s">
        <v>101</v>
      </c>
      <c r="L7" s="23" t="s">
        <v>102</v>
      </c>
      <c r="M7" s="23" t="s">
        <v>103</v>
      </c>
      <c r="N7" s="24" t="s">
        <v>104</v>
      </c>
      <c r="O7" s="24" t="s">
        <v>105</v>
      </c>
      <c r="P7" s="24">
        <v>12.14</v>
      </c>
      <c r="Q7" s="24">
        <v>100</v>
      </c>
      <c r="R7" s="24">
        <v>3841</v>
      </c>
      <c r="S7" s="24">
        <v>32629</v>
      </c>
      <c r="T7" s="24">
        <v>1246.49</v>
      </c>
      <c r="U7" s="24">
        <v>26.18</v>
      </c>
      <c r="V7" s="24">
        <v>3928</v>
      </c>
      <c r="W7" s="24">
        <v>1237.43</v>
      </c>
      <c r="X7" s="24">
        <v>3.17</v>
      </c>
      <c r="Y7" s="24">
        <v>99.16</v>
      </c>
      <c r="Z7" s="24">
        <v>102.8</v>
      </c>
      <c r="AA7" s="24">
        <v>86.99</v>
      </c>
      <c r="AB7" s="24">
        <v>97.99</v>
      </c>
      <c r="AC7" s="24">
        <v>98.15</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124.67</v>
      </c>
      <c r="BG7" s="24">
        <v>153.31</v>
      </c>
      <c r="BH7" s="24">
        <v>134.5</v>
      </c>
      <c r="BI7" s="24">
        <v>180.65</v>
      </c>
      <c r="BJ7" s="24">
        <v>163.71</v>
      </c>
      <c r="BK7" s="24">
        <v>386.46</v>
      </c>
      <c r="BL7" s="24">
        <v>270.57</v>
      </c>
      <c r="BM7" s="24">
        <v>294.27</v>
      </c>
      <c r="BN7" s="24">
        <v>294.08999999999997</v>
      </c>
      <c r="BO7" s="24">
        <v>294.08999999999997</v>
      </c>
      <c r="BP7" s="24">
        <v>307.39</v>
      </c>
      <c r="BQ7" s="24">
        <v>55.34</v>
      </c>
      <c r="BR7" s="24">
        <v>57.14</v>
      </c>
      <c r="BS7" s="24">
        <v>50.5</v>
      </c>
      <c r="BT7" s="24">
        <v>54.98</v>
      </c>
      <c r="BU7" s="24">
        <v>55.41</v>
      </c>
      <c r="BV7" s="24">
        <v>55.85</v>
      </c>
      <c r="BW7" s="24">
        <v>62.5</v>
      </c>
      <c r="BX7" s="24">
        <v>60.59</v>
      </c>
      <c r="BY7" s="24">
        <v>60</v>
      </c>
      <c r="BZ7" s="24">
        <v>59.01</v>
      </c>
      <c r="CA7" s="24">
        <v>57.03</v>
      </c>
      <c r="CB7" s="24">
        <v>362.83</v>
      </c>
      <c r="CC7" s="24">
        <v>352.44</v>
      </c>
      <c r="CD7" s="24">
        <v>403.52</v>
      </c>
      <c r="CE7" s="24">
        <v>369.64</v>
      </c>
      <c r="CF7" s="24">
        <v>366.87</v>
      </c>
      <c r="CG7" s="24">
        <v>287.91000000000003</v>
      </c>
      <c r="CH7" s="24">
        <v>269.33</v>
      </c>
      <c r="CI7" s="24">
        <v>280.23</v>
      </c>
      <c r="CJ7" s="24">
        <v>282.70999999999998</v>
      </c>
      <c r="CK7" s="24">
        <v>291.82</v>
      </c>
      <c r="CL7" s="24">
        <v>294.83</v>
      </c>
      <c r="CM7" s="24">
        <v>41.59</v>
      </c>
      <c r="CN7" s="24">
        <v>41.23</v>
      </c>
      <c r="CO7" s="24">
        <v>41.52</v>
      </c>
      <c r="CP7" s="24">
        <v>40.81</v>
      </c>
      <c r="CQ7" s="24">
        <v>39.97</v>
      </c>
      <c r="CR7" s="24">
        <v>54.93</v>
      </c>
      <c r="CS7" s="24">
        <v>59.64</v>
      </c>
      <c r="CT7" s="24">
        <v>58.19</v>
      </c>
      <c r="CU7" s="24">
        <v>56.52</v>
      </c>
      <c r="CV7" s="24">
        <v>88.45</v>
      </c>
      <c r="CW7" s="24">
        <v>84.27</v>
      </c>
      <c r="CX7" s="24">
        <v>100</v>
      </c>
      <c r="CY7" s="24">
        <v>100</v>
      </c>
      <c r="CZ7" s="24">
        <v>100</v>
      </c>
      <c r="DA7" s="24">
        <v>100</v>
      </c>
      <c r="DB7" s="24">
        <v>100</v>
      </c>
      <c r="DC7" s="24">
        <v>65.569999999999993</v>
      </c>
      <c r="DD7" s="24">
        <v>90.63</v>
      </c>
      <c r="DE7" s="24">
        <v>87.8</v>
      </c>
      <c r="DF7" s="24">
        <v>88.43</v>
      </c>
      <c r="DG7" s="24">
        <v>90.34</v>
      </c>
      <c r="DH7" s="24">
        <v>86.02</v>
      </c>
      <c r="DI7" s="24"/>
      <c r="DJ7" s="24"/>
      <c r="DK7" s="24"/>
      <c r="DL7" s="24"/>
      <c r="DM7" s="24"/>
      <c r="DN7" s="24"/>
      <c r="DO7" s="24"/>
      <c r="DP7" s="24"/>
      <c r="DQ7" s="24"/>
      <c r="DR7" s="24"/>
      <c r="DS7" s="24"/>
      <c r="DT7" s="24"/>
      <c r="DU7" s="24"/>
      <c r="DV7" s="24"/>
      <c r="DW7" s="24"/>
      <c r="DX7" s="24"/>
      <c r="DY7" s="24"/>
      <c r="DZ7" s="24"/>
      <c r="EA7" s="24"/>
      <c r="EB7" s="24"/>
      <c r="EC7" s="24"/>
      <c r="ED7" s="24"/>
      <c r="EE7" s="24" t="s">
        <v>104</v>
      </c>
      <c r="EF7" s="24" t="s">
        <v>104</v>
      </c>
      <c r="EG7" s="24" t="s">
        <v>104</v>
      </c>
      <c r="EH7" s="24" t="s">
        <v>104</v>
      </c>
      <c r="EI7" s="24" t="s">
        <v>104</v>
      </c>
      <c r="EJ7" s="24" t="s">
        <v>104</v>
      </c>
      <c r="EK7" s="24" t="s">
        <v>104</v>
      </c>
      <c r="EL7" s="24" t="s">
        <v>104</v>
      </c>
      <c r="EM7" s="24" t="s">
        <v>104</v>
      </c>
      <c r="EN7" s="24" t="s">
        <v>104</v>
      </c>
      <c r="EO7" s="24" t="s">
        <v>104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116</v>
      </c>
      <c r="F13" t="s">
        <v>117</v>
      </c>
      <c r="G13" t="s">
        <v>118</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2023-12-12T03:00:44Z</dcterms:created>
  <dcterms:modified xsi:type="dcterms:W3CDTF">2024-01-22T09:46:04Z</dcterms:modified>
  <cp:category/>
</cp:coreProperties>
</file>