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R:\業務フォルダ\庄原市本庁舎\環境建設部_下水道課_管理係\管理係長\経営比較分析\R6.1経営比較分析提出\提出用\"/>
    </mc:Choice>
  </mc:AlternateContent>
  <xr:revisionPtr revIDLastSave="0" documentId="8_{893FD3BB-2091-4705-B3E5-E5E2A19441A0}" xr6:coauthVersionLast="36" xr6:coauthVersionMax="36" xr10:uidLastSave="{00000000-0000-0000-0000-000000000000}"/>
  <workbookProtection workbookAlgorithmName="SHA-512" workbookHashValue="8R1Wads+wBIX6P9dynu5j6ayEzDiq9iBTIyogb3k4r/cgZjuWXXZEHuWm7NXjXgfqBXtPk+8d+7/7d5gOjuNNA==" workbookSaltValue="gOAaLN1dkSzuGdxJAR3Bpw=="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AT10" i="4" s="1"/>
  <c r="V6" i="5"/>
  <c r="AL10" i="4" s="1"/>
  <c r="U6" i="5"/>
  <c r="T6" i="5"/>
  <c r="S6" i="5"/>
  <c r="AL8" i="4" s="1"/>
  <c r="R6" i="5"/>
  <c r="AD10" i="4" s="1"/>
  <c r="Q6" i="5"/>
  <c r="P6" i="5"/>
  <c r="O6" i="5"/>
  <c r="I10" i="4" s="1"/>
  <c r="N6" i="5"/>
  <c r="B10" i="4" s="1"/>
  <c r="M6" i="5"/>
  <c r="AD8" i="4" s="1"/>
  <c r="L6" i="5"/>
  <c r="K6" i="5"/>
  <c r="P8" i="4" s="1"/>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H85" i="4"/>
  <c r="G85" i="4"/>
  <c r="BB10" i="4"/>
  <c r="W10" i="4"/>
  <c r="P10" i="4"/>
  <c r="BB8" i="4"/>
  <c r="AT8" i="4"/>
  <c r="W8" i="4"/>
  <c r="B6" i="4"/>
</calcChain>
</file>

<file path=xl/sharedStrings.xml><?xml version="1.0" encoding="utf-8"?>
<sst xmlns="http://schemas.openxmlformats.org/spreadsheetml/2006/main" count="275" uniqueCount="116">
  <si>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</si>
  <si>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</si>
  <si>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</si>
  <si>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</si>
  <si>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</si>
  <si>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</si>
  <si>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</si>
  <si>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</si>
  <si>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</si>
  <si>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</si>
  <si>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</si>
  <si>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</si>
  <si>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</si>
  <si>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</si>
  <si>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</si>
  <si>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</si>
  <si>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</si>
  <si>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</si>
  <si>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</si>
  <si>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</si>
  <si>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</si>
  <si>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</si>
  <si>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</si>
  <si>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</si>
  <si>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</si>
  <si>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</si>
  <si>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</si>
  <si>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</si>
  <si>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</si>
  <si>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</si>
  <si>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</si>
  <si>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</si>
  <si>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</si>
  <si>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</si>
  <si>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</si>
  <si>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</si>
  <si>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</si>
  <si>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</si>
  <si>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</si>
  <si>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</si>
  <si>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</si>
  <si>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</si>
  <si>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</si>
  <si>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</si>
  <si>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</si>
  <si>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</si>
  <si>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</si>
  <si>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</si>
  <si>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</si>
  <si>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</si>
  <si>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</si>
  <si>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</si>
  <si>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</si>
  <si>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</si>
  <si>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</si>
  <si>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</si>
  <si>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</si>
  <si>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</si>
  <si>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</si>
  <si>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</si>
  <si>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</si>
  <si>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</si>
  <si>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</si>
  <si>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</si>
  <si>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</si>
  <si>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</si>
  <si>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</si>
  <si>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</si>
  <si>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</si>
  <si>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</si>
  <si>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</si>
  <si>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</si>
  <si>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</si>
  <si>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</si>
  <si>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</si>
  <si>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</si>
  <si>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</si>
  <si>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</si>
  <si>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</si>
  <si>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</si>
  <si>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</si>
  <si>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</si>
  <si>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</si>
  <si>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</si>
  <si>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</si>
  <si>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</si>
  <si>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</si>
  <si>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</si>
  <si>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</si>
  <si>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</si>
  <si>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</si>
  <si>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</si>
  <si>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</si>
  <si>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</si>
  <si>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</si>
  <si>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</si>
  <si>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広島県　庄原市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</si>
  <si>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</si>
  <si>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</si>
  <si>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</si>
  <si>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</si>
  <si>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</si>
  <si>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</si>
  <si>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</si>
  <si>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</si>
  <si>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</si>
  <si>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</si>
  <si>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</si>
  <si>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</si>
  <si>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</si>
  <si>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</si>
  <si>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</si>
  <si>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</si>
  <si>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当市の特定環境保全下水道事業は，令和２年度から公営企業会計に移行したため，各項目の数値については令和２年度からとなっている。
　経常収支比率は，単年度収支が黒字であることを示す100％を上回っており健全性を保っている。
　流動比率は28.70%と100％を大きく下回っているが、流動負債には建設改良費等に充てられた企業債が含まれている。この財源により整備された施設について、償還の原資を使用料収入等により得ることを見込んでおり，未払いを含め支払いに問題が生じる見込みはない。
企業債残高対事業規模比率は類似団体と比べて低い状況である。今後も、企業債残高を考慮に入れた適正な投資を行う必要がある。
　経費回収率は類似団体より21.07ポイント高いが、100％を下回っている。また、汚水処理原価は220.93円で、非常に高い数値のため、適正な使用料収入の確保及び汚水処理費の削減に努めなければならい。
　水洗化率は100％未満であるため、水洗化率の向上の取り組みが必要である。</t>
    <phoneticPr fontId="4"/>
  </si>
  <si>
    <t>　最も早い供用開始が平成6年で、管渠工事後30年程度と耐用年数に達していない。</t>
    <phoneticPr fontId="4"/>
  </si>
  <si>
    <t>　経営の健全性・効率性の分析の結果、適正な使用料収入の確保と汚水処理費の削減及び水洗化率の向上の取り組みが必要となった。
　処理場やマンホールポンプの長寿命化を始めとする維持管理費の削減に取り組むとともに、受益者負担の原則に基づく適正な使用者負担を求める。
　水洗化促進に引き続き取り組む。
会計については，令和２年度より公営企業会計に移行（一部適用）したことにより経営状況の明確化を図り、計画的な事業展開に努める。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</si>
</sst>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01A-404C-AD1D-F483B298FCB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0.39</c:v>
                </c:pt>
                <c:pt idx="3">
                  <c:v>0.1</c:v>
                </c:pt>
                <c:pt idx="4">
                  <c:v>0.08</c:v>
                </c:pt>
              </c:numCache>
            </c:numRef>
          </c:val>
          <c:smooth val="0"/>
          <c:extLst>
            <c:ext xmlns:c16="http://schemas.microsoft.com/office/drawing/2014/chart" uri="{C3380CC4-5D6E-409C-BE32-E72D297353CC}">
              <c16:uniqueId val="{00000001-801A-404C-AD1D-F483B298FCB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36.5</c:v>
                </c:pt>
                <c:pt idx="3">
                  <c:v>36.130000000000003</c:v>
                </c:pt>
                <c:pt idx="4">
                  <c:v>33.630000000000003</c:v>
                </c:pt>
              </c:numCache>
            </c:numRef>
          </c:val>
          <c:extLst>
            <c:ext xmlns:c16="http://schemas.microsoft.com/office/drawing/2014/chart" uri="{C3380CC4-5D6E-409C-BE32-E72D297353CC}">
              <c16:uniqueId val="{00000000-1E30-44D7-BE53-EA69A641FC1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42.4</c:v>
                </c:pt>
                <c:pt idx="3">
                  <c:v>42.28</c:v>
                </c:pt>
                <c:pt idx="4">
                  <c:v>41.06</c:v>
                </c:pt>
              </c:numCache>
            </c:numRef>
          </c:val>
          <c:smooth val="0"/>
          <c:extLst>
            <c:ext xmlns:c16="http://schemas.microsoft.com/office/drawing/2014/chart" uri="{C3380CC4-5D6E-409C-BE32-E72D297353CC}">
              <c16:uniqueId val="{00000001-1E30-44D7-BE53-EA69A641FC1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86.33</c:v>
                </c:pt>
                <c:pt idx="3">
                  <c:v>85.9</c:v>
                </c:pt>
                <c:pt idx="4">
                  <c:v>86.92</c:v>
                </c:pt>
              </c:numCache>
            </c:numRef>
          </c:val>
          <c:extLst>
            <c:ext xmlns:c16="http://schemas.microsoft.com/office/drawing/2014/chart" uri="{C3380CC4-5D6E-409C-BE32-E72D297353CC}">
              <c16:uniqueId val="{00000000-00D1-4773-ACAD-9F350292744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84.19</c:v>
                </c:pt>
                <c:pt idx="3">
                  <c:v>84.34</c:v>
                </c:pt>
                <c:pt idx="4">
                  <c:v>84.34</c:v>
                </c:pt>
              </c:numCache>
            </c:numRef>
          </c:val>
          <c:smooth val="0"/>
          <c:extLst>
            <c:ext xmlns:c16="http://schemas.microsoft.com/office/drawing/2014/chart" uri="{C3380CC4-5D6E-409C-BE32-E72D297353CC}">
              <c16:uniqueId val="{00000001-00D1-4773-ACAD-9F350292744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101.42</c:v>
                </c:pt>
                <c:pt idx="3">
                  <c:v>104.41</c:v>
                </c:pt>
                <c:pt idx="4">
                  <c:v>107.73</c:v>
                </c:pt>
              </c:numCache>
            </c:numRef>
          </c:val>
          <c:extLst>
            <c:ext xmlns:c16="http://schemas.microsoft.com/office/drawing/2014/chart" uri="{C3380CC4-5D6E-409C-BE32-E72D297353CC}">
              <c16:uniqueId val="{00000000-DA57-4609-AEEE-D82CC9B7840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105.78</c:v>
                </c:pt>
                <c:pt idx="3">
                  <c:v>106.09</c:v>
                </c:pt>
                <c:pt idx="4">
                  <c:v>106.44</c:v>
                </c:pt>
              </c:numCache>
            </c:numRef>
          </c:val>
          <c:smooth val="0"/>
          <c:extLst>
            <c:ext xmlns:c16="http://schemas.microsoft.com/office/drawing/2014/chart" uri="{C3380CC4-5D6E-409C-BE32-E72D297353CC}">
              <c16:uniqueId val="{00000001-DA57-4609-AEEE-D82CC9B7840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36.19</c:v>
                </c:pt>
                <c:pt idx="3">
                  <c:v>38.11</c:v>
                </c:pt>
                <c:pt idx="4">
                  <c:v>40.06</c:v>
                </c:pt>
              </c:numCache>
            </c:numRef>
          </c:val>
          <c:extLst>
            <c:ext xmlns:c16="http://schemas.microsoft.com/office/drawing/2014/chart" uri="{C3380CC4-5D6E-409C-BE32-E72D297353CC}">
              <c16:uniqueId val="{00000000-17E2-4231-9117-3C96E706EE55}"/>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21.36</c:v>
                </c:pt>
                <c:pt idx="3">
                  <c:v>22.79</c:v>
                </c:pt>
                <c:pt idx="4">
                  <c:v>24.8</c:v>
                </c:pt>
              </c:numCache>
            </c:numRef>
          </c:val>
          <c:smooth val="0"/>
          <c:extLst>
            <c:ext xmlns:c16="http://schemas.microsoft.com/office/drawing/2014/chart" uri="{C3380CC4-5D6E-409C-BE32-E72D297353CC}">
              <c16:uniqueId val="{00000001-17E2-4231-9117-3C96E706EE55}"/>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F7BF-41E9-85C8-46BF0E52DCE3}"/>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0.01</c:v>
                </c:pt>
                <c:pt idx="3">
                  <c:v>0.01</c:v>
                </c:pt>
                <c:pt idx="4">
                  <c:v>0.02</c:v>
                </c:pt>
              </c:numCache>
            </c:numRef>
          </c:val>
          <c:smooth val="0"/>
          <c:extLst>
            <c:ext xmlns:c16="http://schemas.microsoft.com/office/drawing/2014/chart" uri="{C3380CC4-5D6E-409C-BE32-E72D297353CC}">
              <c16:uniqueId val="{00000001-F7BF-41E9-85C8-46BF0E52DCE3}"/>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862C-4E33-BCA2-BA71D504DE3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63.96</c:v>
                </c:pt>
                <c:pt idx="3">
                  <c:v>69.42</c:v>
                </c:pt>
                <c:pt idx="4">
                  <c:v>72.86</c:v>
                </c:pt>
              </c:numCache>
            </c:numRef>
          </c:val>
          <c:smooth val="0"/>
          <c:extLst>
            <c:ext xmlns:c16="http://schemas.microsoft.com/office/drawing/2014/chart" uri="{C3380CC4-5D6E-409C-BE32-E72D297353CC}">
              <c16:uniqueId val="{00000001-862C-4E33-BCA2-BA71D504DE3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17.03</c:v>
                </c:pt>
                <c:pt idx="3">
                  <c:v>23.43</c:v>
                </c:pt>
                <c:pt idx="4">
                  <c:v>28.7</c:v>
                </c:pt>
              </c:numCache>
            </c:numRef>
          </c:val>
          <c:extLst>
            <c:ext xmlns:c16="http://schemas.microsoft.com/office/drawing/2014/chart" uri="{C3380CC4-5D6E-409C-BE32-E72D297353CC}">
              <c16:uniqueId val="{00000000-901D-4BFB-B2C6-AD76DDBE9B4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44.24</c:v>
                </c:pt>
                <c:pt idx="3">
                  <c:v>43.07</c:v>
                </c:pt>
                <c:pt idx="4">
                  <c:v>45.42</c:v>
                </c:pt>
              </c:numCache>
            </c:numRef>
          </c:val>
          <c:smooth val="0"/>
          <c:extLst>
            <c:ext xmlns:c16="http://schemas.microsoft.com/office/drawing/2014/chart" uri="{C3380CC4-5D6E-409C-BE32-E72D297353CC}">
              <c16:uniqueId val="{00000001-901D-4BFB-B2C6-AD76DDBE9B4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562.65</c:v>
                </c:pt>
                <c:pt idx="3">
                  <c:v>445.29</c:v>
                </c:pt>
                <c:pt idx="4" formatCode="#,##0.00;&quot;△&quot;#,##0.00">
                  <c:v>0</c:v>
                </c:pt>
              </c:numCache>
            </c:numRef>
          </c:val>
          <c:extLst>
            <c:ext xmlns:c16="http://schemas.microsoft.com/office/drawing/2014/chart" uri="{C3380CC4-5D6E-409C-BE32-E72D297353CC}">
              <c16:uniqueId val="{00000000-75AE-4B64-B862-04C22BE1070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1258.43</c:v>
                </c:pt>
                <c:pt idx="3">
                  <c:v>1163.75</c:v>
                </c:pt>
                <c:pt idx="4">
                  <c:v>1195.47</c:v>
                </c:pt>
              </c:numCache>
            </c:numRef>
          </c:val>
          <c:smooth val="0"/>
          <c:extLst>
            <c:ext xmlns:c16="http://schemas.microsoft.com/office/drawing/2014/chart" uri="{C3380CC4-5D6E-409C-BE32-E72D297353CC}">
              <c16:uniqueId val="{00000001-75AE-4B64-B862-04C22BE1070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98.81</c:v>
                </c:pt>
                <c:pt idx="3">
                  <c:v>96.86</c:v>
                </c:pt>
                <c:pt idx="4">
                  <c:v>90.5</c:v>
                </c:pt>
              </c:numCache>
            </c:numRef>
          </c:val>
          <c:extLst>
            <c:ext xmlns:c16="http://schemas.microsoft.com/office/drawing/2014/chart" uri="{C3380CC4-5D6E-409C-BE32-E72D297353CC}">
              <c16:uniqueId val="{00000000-777E-49E0-9D7B-3E6D6EDAD95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73.36</c:v>
                </c:pt>
                <c:pt idx="3">
                  <c:v>72.599999999999994</c:v>
                </c:pt>
                <c:pt idx="4">
                  <c:v>69.430000000000007</c:v>
                </c:pt>
              </c:numCache>
            </c:numRef>
          </c:val>
          <c:smooth val="0"/>
          <c:extLst>
            <c:ext xmlns:c16="http://schemas.microsoft.com/office/drawing/2014/chart" uri="{C3380CC4-5D6E-409C-BE32-E72D297353CC}">
              <c16:uniqueId val="{00000001-777E-49E0-9D7B-3E6D6EDAD95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202.66</c:v>
                </c:pt>
                <c:pt idx="3">
                  <c:v>206.24</c:v>
                </c:pt>
                <c:pt idx="4">
                  <c:v>220.93</c:v>
                </c:pt>
              </c:numCache>
            </c:numRef>
          </c:val>
          <c:extLst>
            <c:ext xmlns:c16="http://schemas.microsoft.com/office/drawing/2014/chart" uri="{C3380CC4-5D6E-409C-BE32-E72D297353CC}">
              <c16:uniqueId val="{00000000-D3D4-430F-9047-58B73ACA6B3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224.88</c:v>
                </c:pt>
                <c:pt idx="3">
                  <c:v>228.64</c:v>
                </c:pt>
                <c:pt idx="4">
                  <c:v>239.46</c:v>
                </c:pt>
              </c:numCache>
            </c:numRef>
          </c:val>
          <c:smooth val="0"/>
          <c:extLst>
            <c:ext xmlns:c16="http://schemas.microsoft.com/office/drawing/2014/chart" uri="{C3380CC4-5D6E-409C-BE32-E72D297353CC}">
              <c16:uniqueId val="{00000001-D3D4-430F-9047-58B73ACA6B3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広島県　庄原市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32629</v>
      </c>
      <c r="AM8" s="55"/>
      <c r="AN8" s="55"/>
      <c r="AO8" s="55"/>
      <c r="AP8" s="55"/>
      <c r="AQ8" s="55"/>
      <c r="AR8" s="55"/>
      <c r="AS8" s="55"/>
      <c r="AT8" s="54">
        <f>データ!T6</f>
        <v>1246.49</v>
      </c>
      <c r="AU8" s="54"/>
      <c r="AV8" s="54"/>
      <c r="AW8" s="54"/>
      <c r="AX8" s="54"/>
      <c r="AY8" s="54"/>
      <c r="AZ8" s="54"/>
      <c r="BA8" s="54"/>
      <c r="BB8" s="54">
        <f>データ!U6</f>
        <v>26.18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f>データ!O6</f>
        <v>68.709999999999994</v>
      </c>
      <c r="J10" s="54"/>
      <c r="K10" s="54"/>
      <c r="L10" s="54"/>
      <c r="M10" s="54"/>
      <c r="N10" s="54"/>
      <c r="O10" s="54"/>
      <c r="P10" s="54">
        <f>データ!P6</f>
        <v>5.77</v>
      </c>
      <c r="Q10" s="54"/>
      <c r="R10" s="54"/>
      <c r="S10" s="54"/>
      <c r="T10" s="54"/>
      <c r="U10" s="54"/>
      <c r="V10" s="54"/>
      <c r="W10" s="54">
        <f>データ!Q6</f>
        <v>92.73</v>
      </c>
      <c r="X10" s="54"/>
      <c r="Y10" s="54"/>
      <c r="Z10" s="54"/>
      <c r="AA10" s="54"/>
      <c r="AB10" s="54"/>
      <c r="AC10" s="54"/>
      <c r="AD10" s="55">
        <f>データ!R6</f>
        <v>3841</v>
      </c>
      <c r="AE10" s="55"/>
      <c r="AF10" s="55"/>
      <c r="AG10" s="55"/>
      <c r="AH10" s="55"/>
      <c r="AI10" s="55"/>
      <c r="AJ10" s="55"/>
      <c r="AK10" s="2"/>
      <c r="AL10" s="55">
        <f>データ!V6</f>
        <v>1865</v>
      </c>
      <c r="AM10" s="55"/>
      <c r="AN10" s="55"/>
      <c r="AO10" s="55"/>
      <c r="AP10" s="55"/>
      <c r="AQ10" s="55"/>
      <c r="AR10" s="55"/>
      <c r="AS10" s="55"/>
      <c r="AT10" s="54">
        <f>データ!W6</f>
        <v>1.36</v>
      </c>
      <c r="AU10" s="54"/>
      <c r="AV10" s="54"/>
      <c r="AW10" s="54"/>
      <c r="AX10" s="54"/>
      <c r="AY10" s="54"/>
      <c r="AZ10" s="54"/>
      <c r="BA10" s="54"/>
      <c r="BB10" s="54">
        <f>データ!X6</f>
        <v>1371.32</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113</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gdlvEYq+z2aQmcSpiywp4A12QAzucEhKQi6erFy7eFH2RUZDbaJBrXDXO7p52hlSC8ZH4fKGskQpb5vM7BZWng==" saltValue="aUZQYFpQX3oqY6uGC9w1f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342106</v>
      </c>
      <c r="D6" s="19">
        <f t="shared" si="3"/>
        <v>46</v>
      </c>
      <c r="E6" s="19">
        <f t="shared" si="3"/>
        <v>17</v>
      </c>
      <c r="F6" s="19">
        <f t="shared" si="3"/>
        <v>4</v>
      </c>
      <c r="G6" s="19">
        <f t="shared" si="3"/>
        <v>0</v>
      </c>
      <c r="H6" s="19" t="str">
        <f t="shared" si="3"/>
        <v>広島県　庄原市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68.709999999999994</v>
      </c>
      <c r="P6" s="20">
        <f t="shared" si="3"/>
        <v>5.77</v>
      </c>
      <c r="Q6" s="20">
        <f t="shared" si="3"/>
        <v>92.73</v>
      </c>
      <c r="R6" s="20">
        <f t="shared" si="3"/>
        <v>3841</v>
      </c>
      <c r="S6" s="20">
        <f t="shared" si="3"/>
        <v>32629</v>
      </c>
      <c r="T6" s="20">
        <f t="shared" si="3"/>
        <v>1246.49</v>
      </c>
      <c r="U6" s="20">
        <f t="shared" si="3"/>
        <v>26.18</v>
      </c>
      <c r="V6" s="20">
        <f t="shared" si="3"/>
        <v>1865</v>
      </c>
      <c r="W6" s="20">
        <f t="shared" si="3"/>
        <v>1.36</v>
      </c>
      <c r="X6" s="20">
        <f t="shared" si="3"/>
        <v>1371.32</v>
      </c>
      <c r="Y6" s="21" t="str">
        <f>IF(Y7="",NA(),Y7)</f>
        <v>-</v>
      </c>
      <c r="Z6" s="21" t="str">
        <f t="shared" ref="Z6:AH6" si="4">IF(Z7="",NA(),Z7)</f>
        <v>-</v>
      </c>
      <c r="AA6" s="21">
        <f t="shared" si="4"/>
        <v>101.42</v>
      </c>
      <c r="AB6" s="21">
        <f t="shared" si="4"/>
        <v>104.41</v>
      </c>
      <c r="AC6" s="21">
        <f t="shared" si="4"/>
        <v>107.73</v>
      </c>
      <c r="AD6" s="21" t="str">
        <f t="shared" si="4"/>
        <v>-</v>
      </c>
      <c r="AE6" s="21" t="str">
        <f t="shared" si="4"/>
        <v>-</v>
      </c>
      <c r="AF6" s="21">
        <f t="shared" si="4"/>
        <v>105.78</v>
      </c>
      <c r="AG6" s="21">
        <f t="shared" si="4"/>
        <v>106.09</v>
      </c>
      <c r="AH6" s="21">
        <f t="shared" si="4"/>
        <v>106.44</v>
      </c>
      <c r="AI6" s="20" t="str">
        <f>IF(AI7="","",IF(AI7="-","【-】","【"&amp;SUBSTITUTE(TEXT(AI7,"#,##0.00"),"-","△")&amp;"】"))</f>
        <v>【104.54】</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63.96</v>
      </c>
      <c r="AR6" s="21">
        <f t="shared" si="5"/>
        <v>69.42</v>
      </c>
      <c r="AS6" s="21">
        <f t="shared" si="5"/>
        <v>72.86</v>
      </c>
      <c r="AT6" s="20" t="str">
        <f>IF(AT7="","",IF(AT7="-","【-】","【"&amp;SUBSTITUTE(TEXT(AT7,"#,##0.00"),"-","△")&amp;"】"))</f>
        <v>【65.93】</v>
      </c>
      <c r="AU6" s="21" t="str">
        <f>IF(AU7="",NA(),AU7)</f>
        <v>-</v>
      </c>
      <c r="AV6" s="21" t="str">
        <f t="shared" ref="AV6:BD6" si="6">IF(AV7="",NA(),AV7)</f>
        <v>-</v>
      </c>
      <c r="AW6" s="21">
        <f t="shared" si="6"/>
        <v>17.03</v>
      </c>
      <c r="AX6" s="21">
        <f t="shared" si="6"/>
        <v>23.43</v>
      </c>
      <c r="AY6" s="21">
        <f t="shared" si="6"/>
        <v>28.7</v>
      </c>
      <c r="AZ6" s="21" t="str">
        <f t="shared" si="6"/>
        <v>-</v>
      </c>
      <c r="BA6" s="21" t="str">
        <f t="shared" si="6"/>
        <v>-</v>
      </c>
      <c r="BB6" s="21">
        <f t="shared" si="6"/>
        <v>44.24</v>
      </c>
      <c r="BC6" s="21">
        <f t="shared" si="6"/>
        <v>43.07</v>
      </c>
      <c r="BD6" s="21">
        <f t="shared" si="6"/>
        <v>45.42</v>
      </c>
      <c r="BE6" s="20" t="str">
        <f>IF(BE7="","",IF(BE7="-","【-】","【"&amp;SUBSTITUTE(TEXT(BE7,"#,##0.00"),"-","△")&amp;"】"))</f>
        <v>【44.25】</v>
      </c>
      <c r="BF6" s="21" t="str">
        <f>IF(BF7="",NA(),BF7)</f>
        <v>-</v>
      </c>
      <c r="BG6" s="21" t="str">
        <f t="shared" ref="BG6:BO6" si="7">IF(BG7="",NA(),BG7)</f>
        <v>-</v>
      </c>
      <c r="BH6" s="21">
        <f t="shared" si="7"/>
        <v>562.65</v>
      </c>
      <c r="BI6" s="21">
        <f t="shared" si="7"/>
        <v>445.29</v>
      </c>
      <c r="BJ6" s="20">
        <f t="shared" si="7"/>
        <v>0</v>
      </c>
      <c r="BK6" s="21" t="str">
        <f t="shared" si="7"/>
        <v>-</v>
      </c>
      <c r="BL6" s="21" t="str">
        <f t="shared" si="7"/>
        <v>-</v>
      </c>
      <c r="BM6" s="21">
        <f t="shared" si="7"/>
        <v>1258.43</v>
      </c>
      <c r="BN6" s="21">
        <f t="shared" si="7"/>
        <v>1163.75</v>
      </c>
      <c r="BO6" s="21">
        <f t="shared" si="7"/>
        <v>1195.47</v>
      </c>
      <c r="BP6" s="20" t="str">
        <f>IF(BP7="","",IF(BP7="-","【-】","【"&amp;SUBSTITUTE(TEXT(BP7,"#,##0.00"),"-","△")&amp;"】"))</f>
        <v>【1,182.11】</v>
      </c>
      <c r="BQ6" s="21" t="str">
        <f>IF(BQ7="",NA(),BQ7)</f>
        <v>-</v>
      </c>
      <c r="BR6" s="21" t="str">
        <f t="shared" ref="BR6:BZ6" si="8">IF(BR7="",NA(),BR7)</f>
        <v>-</v>
      </c>
      <c r="BS6" s="21">
        <f t="shared" si="8"/>
        <v>98.81</v>
      </c>
      <c r="BT6" s="21">
        <f t="shared" si="8"/>
        <v>96.86</v>
      </c>
      <c r="BU6" s="21">
        <f t="shared" si="8"/>
        <v>90.5</v>
      </c>
      <c r="BV6" s="21" t="str">
        <f t="shared" si="8"/>
        <v>-</v>
      </c>
      <c r="BW6" s="21" t="str">
        <f t="shared" si="8"/>
        <v>-</v>
      </c>
      <c r="BX6" s="21">
        <f t="shared" si="8"/>
        <v>73.36</v>
      </c>
      <c r="BY6" s="21">
        <f t="shared" si="8"/>
        <v>72.599999999999994</v>
      </c>
      <c r="BZ6" s="21">
        <f t="shared" si="8"/>
        <v>69.430000000000007</v>
      </c>
      <c r="CA6" s="20" t="str">
        <f>IF(CA7="","",IF(CA7="-","【-】","【"&amp;SUBSTITUTE(TEXT(CA7,"#,##0.00"),"-","△")&amp;"】"))</f>
        <v>【73.78】</v>
      </c>
      <c r="CB6" s="21" t="str">
        <f>IF(CB7="",NA(),CB7)</f>
        <v>-</v>
      </c>
      <c r="CC6" s="21" t="str">
        <f t="shared" ref="CC6:CK6" si="9">IF(CC7="",NA(),CC7)</f>
        <v>-</v>
      </c>
      <c r="CD6" s="21">
        <f t="shared" si="9"/>
        <v>202.66</v>
      </c>
      <c r="CE6" s="21">
        <f t="shared" si="9"/>
        <v>206.24</v>
      </c>
      <c r="CF6" s="21">
        <f t="shared" si="9"/>
        <v>220.93</v>
      </c>
      <c r="CG6" s="21" t="str">
        <f t="shared" si="9"/>
        <v>-</v>
      </c>
      <c r="CH6" s="21" t="str">
        <f t="shared" si="9"/>
        <v>-</v>
      </c>
      <c r="CI6" s="21">
        <f t="shared" si="9"/>
        <v>224.88</v>
      </c>
      <c r="CJ6" s="21">
        <f t="shared" si="9"/>
        <v>228.64</v>
      </c>
      <c r="CK6" s="21">
        <f t="shared" si="9"/>
        <v>239.46</v>
      </c>
      <c r="CL6" s="20" t="str">
        <f>IF(CL7="","",IF(CL7="-","【-】","【"&amp;SUBSTITUTE(TEXT(CL7,"#,##0.00"),"-","△")&amp;"】"))</f>
        <v>【220.62】</v>
      </c>
      <c r="CM6" s="21" t="str">
        <f>IF(CM7="",NA(),CM7)</f>
        <v>-</v>
      </c>
      <c r="CN6" s="21" t="str">
        <f t="shared" ref="CN6:CV6" si="10">IF(CN7="",NA(),CN7)</f>
        <v>-</v>
      </c>
      <c r="CO6" s="21">
        <f t="shared" si="10"/>
        <v>36.5</v>
      </c>
      <c r="CP6" s="21">
        <f t="shared" si="10"/>
        <v>36.130000000000003</v>
      </c>
      <c r="CQ6" s="21">
        <f t="shared" si="10"/>
        <v>33.630000000000003</v>
      </c>
      <c r="CR6" s="21" t="str">
        <f t="shared" si="10"/>
        <v>-</v>
      </c>
      <c r="CS6" s="21" t="str">
        <f t="shared" si="10"/>
        <v>-</v>
      </c>
      <c r="CT6" s="21">
        <f t="shared" si="10"/>
        <v>42.4</v>
      </c>
      <c r="CU6" s="21">
        <f t="shared" si="10"/>
        <v>42.28</v>
      </c>
      <c r="CV6" s="21">
        <f t="shared" si="10"/>
        <v>41.06</v>
      </c>
      <c r="CW6" s="20" t="str">
        <f>IF(CW7="","",IF(CW7="-","【-】","【"&amp;SUBSTITUTE(TEXT(CW7,"#,##0.00"),"-","△")&amp;"】"))</f>
        <v>【42.22】</v>
      </c>
      <c r="CX6" s="21" t="str">
        <f>IF(CX7="",NA(),CX7)</f>
        <v>-</v>
      </c>
      <c r="CY6" s="21" t="str">
        <f t="shared" ref="CY6:DG6" si="11">IF(CY7="",NA(),CY7)</f>
        <v>-</v>
      </c>
      <c r="CZ6" s="21">
        <f t="shared" si="11"/>
        <v>86.33</v>
      </c>
      <c r="DA6" s="21">
        <f t="shared" si="11"/>
        <v>85.9</v>
      </c>
      <c r="DB6" s="21">
        <f t="shared" si="11"/>
        <v>86.92</v>
      </c>
      <c r="DC6" s="21" t="str">
        <f t="shared" si="11"/>
        <v>-</v>
      </c>
      <c r="DD6" s="21" t="str">
        <f t="shared" si="11"/>
        <v>-</v>
      </c>
      <c r="DE6" s="21">
        <f t="shared" si="11"/>
        <v>84.19</v>
      </c>
      <c r="DF6" s="21">
        <f t="shared" si="11"/>
        <v>84.34</v>
      </c>
      <c r="DG6" s="21">
        <f t="shared" si="11"/>
        <v>84.34</v>
      </c>
      <c r="DH6" s="20" t="str">
        <f>IF(DH7="","",IF(DH7="-","【-】","【"&amp;SUBSTITUTE(TEXT(DH7,"#,##0.00"),"-","△")&amp;"】"))</f>
        <v>【85.67】</v>
      </c>
      <c r="DI6" s="21" t="str">
        <f>IF(DI7="",NA(),DI7)</f>
        <v>-</v>
      </c>
      <c r="DJ6" s="21" t="str">
        <f t="shared" ref="DJ6:DR6" si="12">IF(DJ7="",NA(),DJ7)</f>
        <v>-</v>
      </c>
      <c r="DK6" s="21">
        <f t="shared" si="12"/>
        <v>36.19</v>
      </c>
      <c r="DL6" s="21">
        <f t="shared" si="12"/>
        <v>38.11</v>
      </c>
      <c r="DM6" s="21">
        <f t="shared" si="12"/>
        <v>40.06</v>
      </c>
      <c r="DN6" s="21" t="str">
        <f t="shared" si="12"/>
        <v>-</v>
      </c>
      <c r="DO6" s="21" t="str">
        <f t="shared" si="12"/>
        <v>-</v>
      </c>
      <c r="DP6" s="21">
        <f t="shared" si="12"/>
        <v>21.36</v>
      </c>
      <c r="DQ6" s="21">
        <f t="shared" si="12"/>
        <v>22.79</v>
      </c>
      <c r="DR6" s="21">
        <f t="shared" si="12"/>
        <v>24.8</v>
      </c>
      <c r="DS6" s="20" t="str">
        <f>IF(DS7="","",IF(DS7="-","【-】","【"&amp;SUBSTITUTE(TEXT(DS7,"#,##0.00"),"-","△")&amp;"】"))</f>
        <v>【28.00】</v>
      </c>
      <c r="DT6" s="21" t="str">
        <f>IF(DT7="",NA(),DT7)</f>
        <v>-</v>
      </c>
      <c r="DU6" s="21" t="str">
        <f t="shared" ref="DU6:EC6" si="13">IF(DU7="",NA(),DU7)</f>
        <v>-</v>
      </c>
      <c r="DV6" s="20">
        <f t="shared" si="13"/>
        <v>0</v>
      </c>
      <c r="DW6" s="20">
        <f t="shared" si="13"/>
        <v>0</v>
      </c>
      <c r="DX6" s="20">
        <f t="shared" si="13"/>
        <v>0</v>
      </c>
      <c r="DY6" s="21" t="str">
        <f t="shared" si="13"/>
        <v>-</v>
      </c>
      <c r="DZ6" s="21" t="str">
        <f t="shared" si="13"/>
        <v>-</v>
      </c>
      <c r="EA6" s="21">
        <f t="shared" si="13"/>
        <v>0.01</v>
      </c>
      <c r="EB6" s="21">
        <f t="shared" si="13"/>
        <v>0.01</v>
      </c>
      <c r="EC6" s="21">
        <f t="shared" si="13"/>
        <v>0.02</v>
      </c>
      <c r="ED6" s="20" t="str">
        <f>IF(ED7="","",IF(ED7="-","【-】","【"&amp;SUBSTITUTE(TEXT(ED7,"#,##0.00"),"-","△")&amp;"】"))</f>
        <v>【0.03】</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0.39</v>
      </c>
      <c r="EM6" s="21">
        <f t="shared" si="14"/>
        <v>0.1</v>
      </c>
      <c r="EN6" s="21">
        <f t="shared" si="14"/>
        <v>0.08</v>
      </c>
      <c r="EO6" s="20" t="str">
        <f>IF(EO7="","",IF(EO7="-","【-】","【"&amp;SUBSTITUTE(TEXT(EO7,"#,##0.00"),"-","△")&amp;"】"))</f>
        <v>【0.13】</v>
      </c>
    </row>
    <row r="7" spans="1:148" s="22" customFormat="1" x14ac:dyDescent="0.15">
      <c r="A7" s="14"/>
      <c r="B7" s="23">
        <v>2022</v>
      </c>
      <c r="C7" s="23">
        <v>342106</v>
      </c>
      <c r="D7" s="23">
        <v>46</v>
      </c>
      <c r="E7" s="23">
        <v>17</v>
      </c>
      <c r="F7" s="23">
        <v>4</v>
      </c>
      <c r="G7" s="23">
        <v>0</v>
      </c>
      <c r="H7" s="23" t="s">
        <v>96</v>
      </c>
      <c r="I7" s="23" t="s">
        <v>97</v>
      </c>
      <c r="J7" s="23" t="s">
        <v>98</v>
      </c>
      <c r="K7" s="23" t="s">
        <v>99</v>
      </c>
      <c r="L7" s="23" t="s">
        <v>100</v>
      </c>
      <c r="M7" s="23" t="s">
        <v>101</v>
      </c>
      <c r="N7" s="24" t="s">
        <v>102</v>
      </c>
      <c r="O7" s="24">
        <v>68.709999999999994</v>
      </c>
      <c r="P7" s="24">
        <v>5.77</v>
      </c>
      <c r="Q7" s="24">
        <v>92.73</v>
      </c>
      <c r="R7" s="24">
        <v>3841</v>
      </c>
      <c r="S7" s="24">
        <v>32629</v>
      </c>
      <c r="T7" s="24">
        <v>1246.49</v>
      </c>
      <c r="U7" s="24">
        <v>26.18</v>
      </c>
      <c r="V7" s="24">
        <v>1865</v>
      </c>
      <c r="W7" s="24">
        <v>1.36</v>
      </c>
      <c r="X7" s="24">
        <v>1371.32</v>
      </c>
      <c r="Y7" s="24" t="s">
        <v>102</v>
      </c>
      <c r="Z7" s="24" t="s">
        <v>102</v>
      </c>
      <c r="AA7" s="24">
        <v>101.42</v>
      </c>
      <c r="AB7" s="24">
        <v>104.41</v>
      </c>
      <c r="AC7" s="24">
        <v>107.73</v>
      </c>
      <c r="AD7" s="24" t="s">
        <v>102</v>
      </c>
      <c r="AE7" s="24" t="s">
        <v>102</v>
      </c>
      <c r="AF7" s="24">
        <v>105.78</v>
      </c>
      <c r="AG7" s="24">
        <v>106.09</v>
      </c>
      <c r="AH7" s="24">
        <v>106.44</v>
      </c>
      <c r="AI7" s="24">
        <v>104.54</v>
      </c>
      <c r="AJ7" s="24" t="s">
        <v>102</v>
      </c>
      <c r="AK7" s="24" t="s">
        <v>102</v>
      </c>
      <c r="AL7" s="24">
        <v>0</v>
      </c>
      <c r="AM7" s="24">
        <v>0</v>
      </c>
      <c r="AN7" s="24">
        <v>0</v>
      </c>
      <c r="AO7" s="24" t="s">
        <v>102</v>
      </c>
      <c r="AP7" s="24" t="s">
        <v>102</v>
      </c>
      <c r="AQ7" s="24">
        <v>63.96</v>
      </c>
      <c r="AR7" s="24">
        <v>69.42</v>
      </c>
      <c r="AS7" s="24">
        <v>72.86</v>
      </c>
      <c r="AT7" s="24">
        <v>65.930000000000007</v>
      </c>
      <c r="AU7" s="24" t="s">
        <v>102</v>
      </c>
      <c r="AV7" s="24" t="s">
        <v>102</v>
      </c>
      <c r="AW7" s="24">
        <v>17.03</v>
      </c>
      <c r="AX7" s="24">
        <v>23.43</v>
      </c>
      <c r="AY7" s="24">
        <v>28.7</v>
      </c>
      <c r="AZ7" s="24" t="s">
        <v>102</v>
      </c>
      <c r="BA7" s="24" t="s">
        <v>102</v>
      </c>
      <c r="BB7" s="24">
        <v>44.24</v>
      </c>
      <c r="BC7" s="24">
        <v>43.07</v>
      </c>
      <c r="BD7" s="24">
        <v>45.42</v>
      </c>
      <c r="BE7" s="24">
        <v>44.25</v>
      </c>
      <c r="BF7" s="24" t="s">
        <v>102</v>
      </c>
      <c r="BG7" s="24" t="s">
        <v>102</v>
      </c>
      <c r="BH7" s="24">
        <v>562.65</v>
      </c>
      <c r="BI7" s="24">
        <v>445.29</v>
      </c>
      <c r="BJ7" s="24">
        <v>0</v>
      </c>
      <c r="BK7" s="24" t="s">
        <v>102</v>
      </c>
      <c r="BL7" s="24" t="s">
        <v>102</v>
      </c>
      <c r="BM7" s="24">
        <v>1258.43</v>
      </c>
      <c r="BN7" s="24">
        <v>1163.75</v>
      </c>
      <c r="BO7" s="24">
        <v>1195.47</v>
      </c>
      <c r="BP7" s="24">
        <v>1182.1099999999999</v>
      </c>
      <c r="BQ7" s="24" t="s">
        <v>102</v>
      </c>
      <c r="BR7" s="24" t="s">
        <v>102</v>
      </c>
      <c r="BS7" s="24">
        <v>98.81</v>
      </c>
      <c r="BT7" s="24">
        <v>96.86</v>
      </c>
      <c r="BU7" s="24">
        <v>90.5</v>
      </c>
      <c r="BV7" s="24" t="s">
        <v>102</v>
      </c>
      <c r="BW7" s="24" t="s">
        <v>102</v>
      </c>
      <c r="BX7" s="24">
        <v>73.36</v>
      </c>
      <c r="BY7" s="24">
        <v>72.599999999999994</v>
      </c>
      <c r="BZ7" s="24">
        <v>69.430000000000007</v>
      </c>
      <c r="CA7" s="24">
        <v>73.78</v>
      </c>
      <c r="CB7" s="24" t="s">
        <v>102</v>
      </c>
      <c r="CC7" s="24" t="s">
        <v>102</v>
      </c>
      <c r="CD7" s="24">
        <v>202.66</v>
      </c>
      <c r="CE7" s="24">
        <v>206.24</v>
      </c>
      <c r="CF7" s="24">
        <v>220.93</v>
      </c>
      <c r="CG7" s="24" t="s">
        <v>102</v>
      </c>
      <c r="CH7" s="24" t="s">
        <v>102</v>
      </c>
      <c r="CI7" s="24">
        <v>224.88</v>
      </c>
      <c r="CJ7" s="24">
        <v>228.64</v>
      </c>
      <c r="CK7" s="24">
        <v>239.46</v>
      </c>
      <c r="CL7" s="24">
        <v>220.62</v>
      </c>
      <c r="CM7" s="24" t="s">
        <v>102</v>
      </c>
      <c r="CN7" s="24" t="s">
        <v>102</v>
      </c>
      <c r="CO7" s="24">
        <v>36.5</v>
      </c>
      <c r="CP7" s="24">
        <v>36.130000000000003</v>
      </c>
      <c r="CQ7" s="24">
        <v>33.630000000000003</v>
      </c>
      <c r="CR7" s="24" t="s">
        <v>102</v>
      </c>
      <c r="CS7" s="24" t="s">
        <v>102</v>
      </c>
      <c r="CT7" s="24">
        <v>42.4</v>
      </c>
      <c r="CU7" s="24">
        <v>42.28</v>
      </c>
      <c r="CV7" s="24">
        <v>41.06</v>
      </c>
      <c r="CW7" s="24">
        <v>42.22</v>
      </c>
      <c r="CX7" s="24" t="s">
        <v>102</v>
      </c>
      <c r="CY7" s="24" t="s">
        <v>102</v>
      </c>
      <c r="CZ7" s="24">
        <v>86.33</v>
      </c>
      <c r="DA7" s="24">
        <v>85.9</v>
      </c>
      <c r="DB7" s="24">
        <v>86.92</v>
      </c>
      <c r="DC7" s="24" t="s">
        <v>102</v>
      </c>
      <c r="DD7" s="24" t="s">
        <v>102</v>
      </c>
      <c r="DE7" s="24">
        <v>84.19</v>
      </c>
      <c r="DF7" s="24">
        <v>84.34</v>
      </c>
      <c r="DG7" s="24">
        <v>84.34</v>
      </c>
      <c r="DH7" s="24">
        <v>85.67</v>
      </c>
      <c r="DI7" s="24" t="s">
        <v>102</v>
      </c>
      <c r="DJ7" s="24" t="s">
        <v>102</v>
      </c>
      <c r="DK7" s="24">
        <v>36.19</v>
      </c>
      <c r="DL7" s="24">
        <v>38.11</v>
      </c>
      <c r="DM7" s="24">
        <v>40.06</v>
      </c>
      <c r="DN7" s="24" t="s">
        <v>102</v>
      </c>
      <c r="DO7" s="24" t="s">
        <v>102</v>
      </c>
      <c r="DP7" s="24">
        <v>21.36</v>
      </c>
      <c r="DQ7" s="24">
        <v>22.79</v>
      </c>
      <c r="DR7" s="24">
        <v>24.8</v>
      </c>
      <c r="DS7" s="24">
        <v>28</v>
      </c>
      <c r="DT7" s="24" t="s">
        <v>102</v>
      </c>
      <c r="DU7" s="24" t="s">
        <v>102</v>
      </c>
      <c r="DV7" s="24">
        <v>0</v>
      </c>
      <c r="DW7" s="24">
        <v>0</v>
      </c>
      <c r="DX7" s="24">
        <v>0</v>
      </c>
      <c r="DY7" s="24" t="s">
        <v>102</v>
      </c>
      <c r="DZ7" s="24" t="s">
        <v>102</v>
      </c>
      <c r="EA7" s="24">
        <v>0.01</v>
      </c>
      <c r="EB7" s="24">
        <v>0.01</v>
      </c>
      <c r="EC7" s="24">
        <v>0.02</v>
      </c>
      <c r="ED7" s="24">
        <v>0.03</v>
      </c>
      <c r="EE7" s="24" t="s">
        <v>102</v>
      </c>
      <c r="EF7" s="24" t="s">
        <v>102</v>
      </c>
      <c r="EG7" s="24">
        <v>0</v>
      </c>
      <c r="EH7" s="24">
        <v>0</v>
      </c>
      <c r="EI7" s="24">
        <v>0</v>
      </c>
      <c r="EJ7" s="24" t="s">
        <v>102</v>
      </c>
      <c r="EK7" s="24" t="s">
        <v>102</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2023-12-12T00:58:16Z</dcterms:created>
  <dcterms:modified xsi:type="dcterms:W3CDTF">2024-01-22T09:38:17Z</dcterms:modified>
  <cp:category/>
</cp:coreProperties>
</file>