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R:\業務フォルダ\庄原市本庁舎\環境建設部_下水道課_管理係\管理係長\経営比較分析\R4.1 経営比較分析提出\提出\"/>
    </mc:Choice>
  </mc:AlternateContent>
  <xr:revisionPtr revIDLastSave="0" documentId="13_ncr:1_{EBCF4721-8CF6-4B0F-91D7-6D6D036E082C}" xr6:coauthVersionLast="36" xr6:coauthVersionMax="36" xr10:uidLastSave="{00000000-0000-0000-0000-000000000000}"/>
  <workbookProtection workbookAlgorithmName="SHA-512" workbookHashValue="jQ+RU8eZc0DtUfpdhJx2i2TyVsdbG9jDDMkUfBBbcTFJI8ZzIbZxXryZIWWKjpux0JsMbCGKmMw6n1eJBznEzg==" workbookSaltValue="ITKkVK6h/J5izapxQ9QWV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D10" i="4"/>
  <c r="W10" i="4"/>
  <c r="B10" i="4"/>
  <c r="BB8" i="4"/>
  <c r="AD8" i="4"/>
  <c r="W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<sst xmlns="http://schemas.openxmlformats.org/spreadsheetml/2006/main" count="319" uniqueCount="117">
  <si>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</si>
  <si>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</si>
  <si>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</si>
  <si>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</si>
  <si>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</si>
  <si>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</si>
  <si>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</si>
  <si>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</si>
  <si>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</si>
  <si>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</si>
  <si>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</si>
  <si>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</si>
  <si>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</si>
  <si>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</si>
  <si>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</si>
  <si>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</si>
  <si>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</si>
  <si>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</si>
  <si>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</si>
  <si>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</si>
  <si>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</si>
  <si>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</si>
  <si>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</si>
  <si>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</si>
  <si>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</si>
  <si>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</si>
  <si>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</si>
  <si>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</si>
  <si>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</si>
  <si>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</si>
  <si>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</si>
  <si>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</si>
  <si>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</si>
  <si>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</si>
  <si>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</si>
  <si>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</si>
  <si>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</si>
  <si>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</si>
  <si>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</si>
  <si>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</si>
  <si>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</si>
  <si>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</si>
  <si>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</si>
  <si>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</si>
  <si>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</si>
  <si>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</si>
  <si>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</si>
  <si>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</si>
  <si>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</si>
  <si>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</si>
  <si>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</si>
  <si>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</si>
  <si>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</si>
  <si>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</si>
  <si>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</si>
  <si>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</si>
  <si>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</si>
  <si>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</si>
  <si>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</si>
  <si>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</si>
  <si>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</si>
  <si>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</si>
  <si>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</si>
  <si>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</si>
  <si>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</si>
  <si>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</si>
  <si>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</si>
  <si>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</si>
  <si>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</si>
  <si>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</si>
  <si>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</si>
  <si>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</si>
  <si>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</si>
  <si>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</si>
  <si>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</si>
  <si>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</si>
  <si>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</si>
  <si>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</si>
  <si>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</si>
  <si>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</si>
  <si>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</si>
  <si>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</si>
  <si>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</si>
  <si>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</si>
  <si>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</si>
  <si>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</si>
  <si>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</si>
  <si>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</si>
  <si>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</si>
  <si>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</si>
  <si>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</si>
  <si>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</si>
  <si>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</si>
  <si>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</si>
  <si>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</si>
  <si>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庄原市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</si>
  <si>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</si>
  <si>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</si>
  <si>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</si>
  <si>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</si>
  <si>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</si>
  <si>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</si>
  <si>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</si>
  <si>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</si>
  <si>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</si>
  <si>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</si>
  <si>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</si>
  <si>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</si>
  <si>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</si>
  <si>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</si>
  <si>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</si>
  <si>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</si>
  <si>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</si>
  <si>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</si>
  <si>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当市の下水道事業は，令和２年度から公営企業会計に移行したため，各項目の数値については令和２年度からとなっている。
　経常収支比率は，単年度収支が黒字であることを示す100％を上回っており健全性を保っている。
　流動比率は47.40%と100％を大きく下回っているが、流動負債には建設改良費等に充てられた企業債が含まれている。この財源により整備された施設について、償還の原資を使用料収入等により得ることを見込んでおり，未払いを含め支払いに問題が生じる見込みはない。
 企業債残高対事業規模比率は類似団体と比べて低い状況である。今後も、企業債残高を考慮に入れた適正な投資を行う必要がある。
　経費回収率は類似団体より19.19ポイント高いが、100％を下回っている。また、汚水処理原価は208.70円で、非常に高い数値のため、適正な使用料収入の確保及び汚水処理費の削減に努めなければならい。
　水洗化率は100％未満であるため、水洗化率の向上の取り組みが必要である。</t>
    <phoneticPr fontId="4"/>
  </si>
  <si>
    <t>　経営の健全性・効率性の分析の結果、適正な使用料収入の確保と汚水処理費の削減及び水洗化率の向上の取り組みが必要となった。
　処理場やマンホールポンプの長寿命化を始めとする維持管理費の削減に取り組むとともに、受益者負担の原則に基づく適正な使用者負担を求める。
　水洗化促進に引き続き取り組む。
会計については，令和２年度より公営企業会計に移行（一部適用）したことにより経営状況の明確化を図り，計画的な事業展開に努める。</t>
    <phoneticPr fontId="4"/>
  </si>
  <si>
    <t xml:space="preserve"> 最も早い供用開始が平成11年で、管渠工事後22年程度と耐用年数の半分に達していない。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</si>
</sst>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73D-4D0B-8883-D0D2E36628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A73D-4D0B-8883-D0D2E36628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45.44</c:v>
                </c:pt>
              </c:numCache>
            </c:numRef>
          </c:val>
          <c:extLst>
            <c:ext xmlns:c16="http://schemas.microsoft.com/office/drawing/2014/chart" uri="{C3380CC4-5D6E-409C-BE32-E72D297353CC}">
              <c16:uniqueId val="{00000000-1406-4F7F-A0C1-38F60B4FEB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49.47</c:v>
                </c:pt>
              </c:numCache>
            </c:numRef>
          </c:val>
          <c:smooth val="0"/>
          <c:extLst>
            <c:ext xmlns:c16="http://schemas.microsoft.com/office/drawing/2014/chart" uri="{C3380CC4-5D6E-409C-BE32-E72D297353CC}">
              <c16:uniqueId val="{00000001-1406-4F7F-A0C1-38F60B4FEB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94.5</c:v>
                </c:pt>
              </c:numCache>
            </c:numRef>
          </c:val>
          <c:extLst>
            <c:ext xmlns:c16="http://schemas.microsoft.com/office/drawing/2014/chart" uri="{C3380CC4-5D6E-409C-BE32-E72D297353CC}">
              <c16:uniqueId val="{00000000-D524-41E3-A295-BB15C7EFC1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82.06</c:v>
                </c:pt>
              </c:numCache>
            </c:numRef>
          </c:val>
          <c:smooth val="0"/>
          <c:extLst>
            <c:ext xmlns:c16="http://schemas.microsoft.com/office/drawing/2014/chart" uri="{C3380CC4-5D6E-409C-BE32-E72D297353CC}">
              <c16:uniqueId val="{00000001-D524-41E3-A295-BB15C7EFC1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109.64</c:v>
                </c:pt>
              </c:numCache>
            </c:numRef>
          </c:val>
          <c:extLst>
            <c:ext xmlns:c16="http://schemas.microsoft.com/office/drawing/2014/chart" uri="{C3380CC4-5D6E-409C-BE32-E72D297353CC}">
              <c16:uniqueId val="{00000000-85C4-4D31-9A29-8046A96B69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107.81</c:v>
                </c:pt>
              </c:numCache>
            </c:numRef>
          </c:val>
          <c:smooth val="0"/>
          <c:extLst>
            <c:ext xmlns:c16="http://schemas.microsoft.com/office/drawing/2014/chart" uri="{C3380CC4-5D6E-409C-BE32-E72D297353CC}">
              <c16:uniqueId val="{00000001-85C4-4D31-9A29-8046A96B69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42.18</c:v>
                </c:pt>
              </c:numCache>
            </c:numRef>
          </c:val>
          <c:extLst>
            <c:ext xmlns:c16="http://schemas.microsoft.com/office/drawing/2014/chart" uri="{C3380CC4-5D6E-409C-BE32-E72D297353CC}">
              <c16:uniqueId val="{00000000-DE50-4D08-AFFC-C30D1361AA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19.93</c:v>
                </c:pt>
              </c:numCache>
            </c:numRef>
          </c:val>
          <c:smooth val="0"/>
          <c:extLst>
            <c:ext xmlns:c16="http://schemas.microsoft.com/office/drawing/2014/chart" uri="{C3380CC4-5D6E-409C-BE32-E72D297353CC}">
              <c16:uniqueId val="{00000001-DE50-4D08-AFFC-C30D1361AA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AD-4A77-B849-8F29607D46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BAD-4A77-B849-8F29607D46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EF0-49B8-B6CE-0FE32029B4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18.2</c:v>
                </c:pt>
              </c:numCache>
            </c:numRef>
          </c:val>
          <c:smooth val="0"/>
          <c:extLst>
            <c:ext xmlns:c16="http://schemas.microsoft.com/office/drawing/2014/chart" uri="{C3380CC4-5D6E-409C-BE32-E72D297353CC}">
              <c16:uniqueId val="{00000001-CEF0-49B8-B6CE-0FE32029B4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47.4</c:v>
                </c:pt>
              </c:numCache>
            </c:numRef>
          </c:val>
          <c:extLst>
            <c:ext xmlns:c16="http://schemas.microsoft.com/office/drawing/2014/chart" uri="{C3380CC4-5D6E-409C-BE32-E72D297353CC}">
              <c16:uniqueId val="{00000000-10AD-475E-BD63-937061BCC9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10AD-475E-BD63-937061BCC9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312.18</c:v>
                </c:pt>
              </c:numCache>
            </c:numRef>
          </c:val>
          <c:extLst>
            <c:ext xmlns:c16="http://schemas.microsoft.com/office/drawing/2014/chart" uri="{C3380CC4-5D6E-409C-BE32-E72D297353CC}">
              <c16:uniqueId val="{00000000-E205-4998-B738-5B0CAA3067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1245.0999999999999</c:v>
                </c:pt>
              </c:numCache>
            </c:numRef>
          </c:val>
          <c:smooth val="0"/>
          <c:extLst>
            <c:ext xmlns:c16="http://schemas.microsoft.com/office/drawing/2014/chart" uri="{C3380CC4-5D6E-409C-BE32-E72D297353CC}">
              <c16:uniqueId val="{00000001-E205-4998-B738-5B0CAA3067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98.96</c:v>
                </c:pt>
              </c:numCache>
            </c:numRef>
          </c:val>
          <c:extLst>
            <c:ext xmlns:c16="http://schemas.microsoft.com/office/drawing/2014/chart" uri="{C3380CC4-5D6E-409C-BE32-E72D297353CC}">
              <c16:uniqueId val="{00000000-A1B1-47A6-A624-C1D7811E80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79.77</c:v>
                </c:pt>
              </c:numCache>
            </c:numRef>
          </c:val>
          <c:smooth val="0"/>
          <c:extLst>
            <c:ext xmlns:c16="http://schemas.microsoft.com/office/drawing/2014/chart" uri="{C3380CC4-5D6E-409C-BE32-E72D297353CC}">
              <c16:uniqueId val="{00000001-A1B1-47A6-A624-C1D7811E80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208.7</c:v>
                </c:pt>
              </c:numCache>
            </c:numRef>
          </c:val>
          <c:extLst>
            <c:ext xmlns:c16="http://schemas.microsoft.com/office/drawing/2014/chart" uri="{C3380CC4-5D6E-409C-BE32-E72D297353CC}">
              <c16:uniqueId val="{00000000-A7B1-4376-880E-A16BE13E78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214.56</c:v>
                </c:pt>
              </c:numCache>
            </c:numRef>
          </c:val>
          <c:smooth val="0"/>
          <c:extLst>
            <c:ext xmlns:c16="http://schemas.microsoft.com/office/drawing/2014/chart" uri="{C3380CC4-5D6E-409C-BE32-E72D297353CC}">
              <c16:uniqueId val="{00000001-A7B1-4376-880E-A16BE13E78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庄原市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34208</v>
      </c>
      <c r="AM8" s="51"/>
      <c r="AN8" s="51"/>
      <c r="AO8" s="51"/>
      <c r="AP8" s="51"/>
      <c r="AQ8" s="51"/>
      <c r="AR8" s="51"/>
      <c r="AS8" s="51"/>
      <c r="AT8" s="46">
        <f>データ!T6</f>
        <v>1246.49</v>
      </c>
      <c r="AU8" s="46"/>
      <c r="AV8" s="46"/>
      <c r="AW8" s="46"/>
      <c r="AX8" s="46"/>
      <c r="AY8" s="46"/>
      <c r="AZ8" s="46"/>
      <c r="BA8" s="46"/>
      <c r="BB8" s="46">
        <f>データ!U6</f>
        <v>27.44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69.790000000000006</v>
      </c>
      <c r="J10" s="46"/>
      <c r="K10" s="46"/>
      <c r="L10" s="46"/>
      <c r="M10" s="46"/>
      <c r="N10" s="46"/>
      <c r="O10" s="46"/>
      <c r="P10" s="46">
        <f>データ!P6</f>
        <v>33.44</v>
      </c>
      <c r="Q10" s="46"/>
      <c r="R10" s="46"/>
      <c r="S10" s="46"/>
      <c r="T10" s="46"/>
      <c r="U10" s="46"/>
      <c r="V10" s="46"/>
      <c r="W10" s="46">
        <f>データ!Q6</f>
        <v>93.05</v>
      </c>
      <c r="X10" s="46"/>
      <c r="Y10" s="46"/>
      <c r="Z10" s="46"/>
      <c r="AA10" s="46"/>
      <c r="AB10" s="46"/>
      <c r="AC10" s="46"/>
      <c r="AD10" s="51">
        <f>データ!R6</f>
        <v>3841</v>
      </c>
      <c r="AE10" s="51"/>
      <c r="AF10" s="51"/>
      <c r="AG10" s="51"/>
      <c r="AH10" s="51"/>
      <c r="AI10" s="51"/>
      <c r="AJ10" s="51"/>
      <c r="AK10" s="2"/>
      <c r="AL10" s="51">
        <f>データ!V6</f>
        <v>11309</v>
      </c>
      <c r="AM10" s="51"/>
      <c r="AN10" s="51"/>
      <c r="AO10" s="51"/>
      <c r="AP10" s="51"/>
      <c r="AQ10" s="51"/>
      <c r="AR10" s="51"/>
      <c r="AS10" s="51"/>
      <c r="AT10" s="46">
        <f>データ!W6</f>
        <v>5.92</v>
      </c>
      <c r="AU10" s="46"/>
      <c r="AV10" s="46"/>
      <c r="AW10" s="46"/>
      <c r="AX10" s="46"/>
      <c r="AY10" s="46"/>
      <c r="AZ10" s="46"/>
      <c r="BA10" s="46"/>
      <c r="BB10" s="46">
        <f>データ!X6</f>
        <v>1910.3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luIoVUDgMcPUJUsSv593n6U/Lg1dtKBuHaTCyypv3u+6AYkmR/0oilGR2qg01vl8MN1Yo3hL8SoyJiXpIkzp8Q==" saltValue="SFPqjy2wRgobOsSYjBLp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342106</v>
      </c>
      <c r="D6" s="33">
        <f t="shared" si="3"/>
        <v>46</v>
      </c>
      <c r="E6" s="33">
        <f t="shared" si="3"/>
        <v>17</v>
      </c>
      <c r="F6" s="33">
        <f t="shared" si="3"/>
        <v>1</v>
      </c>
      <c r="G6" s="33">
        <f t="shared" si="3"/>
        <v>0</v>
      </c>
      <c r="H6" s="33" t="str">
        <f t="shared" si="3"/>
        <v>広島県　庄原市</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69.790000000000006</v>
      </c>
      <c r="P6" s="34">
        <f t="shared" si="3"/>
        <v>33.44</v>
      </c>
      <c r="Q6" s="34">
        <f t="shared" si="3"/>
        <v>93.05</v>
      </c>
      <c r="R6" s="34">
        <f t="shared" si="3"/>
        <v>3841</v>
      </c>
      <c r="S6" s="34">
        <f t="shared" si="3"/>
        <v>34208</v>
      </c>
      <c r="T6" s="34">
        <f t="shared" si="3"/>
        <v>1246.49</v>
      </c>
      <c r="U6" s="34">
        <f t="shared" si="3"/>
        <v>27.44</v>
      </c>
      <c r="V6" s="34">
        <f t="shared" si="3"/>
        <v>11309</v>
      </c>
      <c r="W6" s="34">
        <f t="shared" si="3"/>
        <v>5.92</v>
      </c>
      <c r="X6" s="34">
        <f t="shared" si="3"/>
        <v>1910.3</v>
      </c>
      <c r="Y6" s="35" t="str">
        <f>IF(Y7="",NA(),Y7)</f>
        <v>-</v>
      </c>
      <c r="Z6" s="35" t="str">
        <f t="shared" ref="Z6:AH6" si="4">IF(Z7="",NA(),Z7)</f>
        <v>-</v>
      </c>
      <c r="AA6" s="35" t="str">
        <f t="shared" si="4"/>
        <v>-</v>
      </c>
      <c r="AB6" s="35" t="str">
        <f t="shared" si="4"/>
        <v>-</v>
      </c>
      <c r="AC6" s="35">
        <f t="shared" si="4"/>
        <v>109.64</v>
      </c>
      <c r="AD6" s="35" t="str">
        <f t="shared" si="4"/>
        <v>-</v>
      </c>
      <c r="AE6" s="35" t="str">
        <f t="shared" si="4"/>
        <v>-</v>
      </c>
      <c r="AF6" s="35" t="str">
        <f t="shared" si="4"/>
        <v>-</v>
      </c>
      <c r="AG6" s="35" t="str">
        <f t="shared" si="4"/>
        <v>-</v>
      </c>
      <c r="AH6" s="35">
        <f t="shared" si="4"/>
        <v>107.81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18.2</v>
      </c>
      <c r="AT6" s="34" t="str">
        <f>IF(AT7="","",IF(AT7="-","【-】","【"&amp;SUBSTITUTE(TEXT(AT7,"#,##0.00"),"-","△")&amp;"】"))</f>
        <v>【3.64】</v>
      </c>
      <c r="AU6" s="35" t="str">
        <f>IF(AU7="",NA(),AU7)</f>
        <v>-</v>
      </c>
      <c r="AV6" s="35" t="str">
        <f t="shared" ref="AV6:BD6" si="6">IF(AV7="",NA(),AV7)</f>
        <v>-</v>
      </c>
      <c r="AW6" s="35" t="str">
        <f t="shared" si="6"/>
        <v>-</v>
      </c>
      <c r="AX6" s="35" t="str">
        <f t="shared" si="6"/>
        <v>-</v>
      </c>
      <c r="AY6" s="35">
        <f t="shared" si="6"/>
        <v>47.4</v>
      </c>
      <c r="AZ6" s="35" t="str">
        <f t="shared" si="6"/>
        <v>-</v>
      </c>
      <c r="BA6" s="35" t="str">
        <f t="shared" si="6"/>
        <v>-</v>
      </c>
      <c r="BB6" s="35" t="str">
        <f t="shared" si="6"/>
        <v>-</v>
      </c>
      <c r="BC6" s="35" t="str">
        <f t="shared" si="6"/>
        <v>-</v>
      </c>
      <c r="BD6" s="35">
        <f t="shared" si="6"/>
        <v>48.56</v>
      </c>
      <c r="BE6" s="34" t="str">
        <f>IF(BE7="","",IF(BE7="-","【-】","【"&amp;SUBSTITUTE(TEXT(BE7,"#,##0.00"),"-","△")&amp;"】"))</f>
        <v>【67.52】</v>
      </c>
      <c r="BF6" s="35" t="str">
        <f>IF(BF7="",NA(),BF7)</f>
        <v>-</v>
      </c>
      <c r="BG6" s="35" t="str">
        <f t="shared" ref="BG6:BO6" si="7">IF(BG7="",NA(),BG7)</f>
        <v>-</v>
      </c>
      <c r="BH6" s="35" t="str">
        <f t="shared" si="7"/>
        <v>-</v>
      </c>
      <c r="BI6" s="35" t="str">
        <f t="shared" si="7"/>
        <v>-</v>
      </c>
      <c r="BJ6" s="35">
        <f t="shared" si="7"/>
        <v>312.18</v>
      </c>
      <c r="BK6" s="35" t="str">
        <f t="shared" si="7"/>
        <v>-</v>
      </c>
      <c r="BL6" s="35" t="str">
        <f t="shared" si="7"/>
        <v>-</v>
      </c>
      <c r="BM6" s="35" t="str">
        <f t="shared" si="7"/>
        <v>-</v>
      </c>
      <c r="BN6" s="35" t="str">
        <f t="shared" si="7"/>
        <v>-</v>
      </c>
      <c r="BO6" s="35">
        <f t="shared" si="7"/>
        <v>1245.0999999999999</v>
      </c>
      <c r="BP6" s="34" t="str">
        <f>IF(BP7="","",IF(BP7="-","【-】","【"&amp;SUBSTITUTE(TEXT(BP7,"#,##0.00"),"-","△")&amp;"】"))</f>
        <v>【705.21】</v>
      </c>
      <c r="BQ6" s="35" t="str">
        <f>IF(BQ7="",NA(),BQ7)</f>
        <v>-</v>
      </c>
      <c r="BR6" s="35" t="str">
        <f t="shared" ref="BR6:BZ6" si="8">IF(BR7="",NA(),BR7)</f>
        <v>-</v>
      </c>
      <c r="BS6" s="35" t="str">
        <f t="shared" si="8"/>
        <v>-</v>
      </c>
      <c r="BT6" s="35" t="str">
        <f t="shared" si="8"/>
        <v>-</v>
      </c>
      <c r="BU6" s="35">
        <f t="shared" si="8"/>
        <v>98.96</v>
      </c>
      <c r="BV6" s="35" t="str">
        <f t="shared" si="8"/>
        <v>-</v>
      </c>
      <c r="BW6" s="35" t="str">
        <f t="shared" si="8"/>
        <v>-</v>
      </c>
      <c r="BX6" s="35" t="str">
        <f t="shared" si="8"/>
        <v>-</v>
      </c>
      <c r="BY6" s="35" t="str">
        <f t="shared" si="8"/>
        <v>-</v>
      </c>
      <c r="BZ6" s="35">
        <f t="shared" si="8"/>
        <v>79.77</v>
      </c>
      <c r="CA6" s="34" t="str">
        <f>IF(CA7="","",IF(CA7="-","【-】","【"&amp;SUBSTITUTE(TEXT(CA7,"#,##0.00"),"-","△")&amp;"】"))</f>
        <v>【98.96】</v>
      </c>
      <c r="CB6" s="35" t="str">
        <f>IF(CB7="",NA(),CB7)</f>
        <v>-</v>
      </c>
      <c r="CC6" s="35" t="str">
        <f t="shared" ref="CC6:CK6" si="9">IF(CC7="",NA(),CC7)</f>
        <v>-</v>
      </c>
      <c r="CD6" s="35" t="str">
        <f t="shared" si="9"/>
        <v>-</v>
      </c>
      <c r="CE6" s="35" t="str">
        <f t="shared" si="9"/>
        <v>-</v>
      </c>
      <c r="CF6" s="35">
        <f t="shared" si="9"/>
        <v>208.7</v>
      </c>
      <c r="CG6" s="35" t="str">
        <f t="shared" si="9"/>
        <v>-</v>
      </c>
      <c r="CH6" s="35" t="str">
        <f t="shared" si="9"/>
        <v>-</v>
      </c>
      <c r="CI6" s="35" t="str">
        <f t="shared" si="9"/>
        <v>-</v>
      </c>
      <c r="CJ6" s="35" t="str">
        <f t="shared" si="9"/>
        <v>-</v>
      </c>
      <c r="CK6" s="35">
        <f t="shared" si="9"/>
        <v>214.56</v>
      </c>
      <c r="CL6" s="34" t="str">
        <f>IF(CL7="","",IF(CL7="-","【-】","【"&amp;SUBSTITUTE(TEXT(CL7,"#,##0.00"),"-","△")&amp;"】"))</f>
        <v>【134.52】</v>
      </c>
      <c r="CM6" s="35" t="str">
        <f>IF(CM7="",NA(),CM7)</f>
        <v>-</v>
      </c>
      <c r="CN6" s="35" t="str">
        <f t="shared" ref="CN6:CV6" si="10">IF(CN7="",NA(),CN7)</f>
        <v>-</v>
      </c>
      <c r="CO6" s="35" t="str">
        <f t="shared" si="10"/>
        <v>-</v>
      </c>
      <c r="CP6" s="35" t="str">
        <f t="shared" si="10"/>
        <v>-</v>
      </c>
      <c r="CQ6" s="35">
        <f t="shared" si="10"/>
        <v>45.44</v>
      </c>
      <c r="CR6" s="35" t="str">
        <f t="shared" si="10"/>
        <v>-</v>
      </c>
      <c r="CS6" s="35" t="str">
        <f t="shared" si="10"/>
        <v>-</v>
      </c>
      <c r="CT6" s="35" t="str">
        <f t="shared" si="10"/>
        <v>-</v>
      </c>
      <c r="CU6" s="35" t="str">
        <f t="shared" si="10"/>
        <v>-</v>
      </c>
      <c r="CV6" s="35">
        <f t="shared" si="10"/>
        <v>49.47</v>
      </c>
      <c r="CW6" s="34" t="str">
        <f>IF(CW7="","",IF(CW7="-","【-】","【"&amp;SUBSTITUTE(TEXT(CW7,"#,##0.00"),"-","△")&amp;"】"))</f>
        <v>【59.57】</v>
      </c>
      <c r="CX6" s="35" t="str">
        <f>IF(CX7="",NA(),CX7)</f>
        <v>-</v>
      </c>
      <c r="CY6" s="35" t="str">
        <f t="shared" ref="CY6:DG6" si="11">IF(CY7="",NA(),CY7)</f>
        <v>-</v>
      </c>
      <c r="CZ6" s="35" t="str">
        <f t="shared" si="11"/>
        <v>-</v>
      </c>
      <c r="DA6" s="35" t="str">
        <f t="shared" si="11"/>
        <v>-</v>
      </c>
      <c r="DB6" s="35">
        <f t="shared" si="11"/>
        <v>94.5</v>
      </c>
      <c r="DC6" s="35" t="str">
        <f t="shared" si="11"/>
        <v>-</v>
      </c>
      <c r="DD6" s="35" t="str">
        <f t="shared" si="11"/>
        <v>-</v>
      </c>
      <c r="DE6" s="35" t="str">
        <f t="shared" si="11"/>
        <v>-</v>
      </c>
      <c r="DF6" s="35" t="str">
        <f t="shared" si="11"/>
        <v>-</v>
      </c>
      <c r="DG6" s="35">
        <f t="shared" si="11"/>
        <v>82.06</v>
      </c>
      <c r="DH6" s="34" t="str">
        <f>IF(DH7="","",IF(DH7="-","【-】","【"&amp;SUBSTITUTE(TEXT(DH7,"#,##0.00"),"-","△")&amp;"】"))</f>
        <v>【95.57】</v>
      </c>
      <c r="DI6" s="35" t="str">
        <f>IF(DI7="",NA(),DI7)</f>
        <v>-</v>
      </c>
      <c r="DJ6" s="35" t="str">
        <f t="shared" ref="DJ6:DR6" si="12">IF(DJ7="",NA(),DJ7)</f>
        <v>-</v>
      </c>
      <c r="DK6" s="35" t="str">
        <f t="shared" si="12"/>
        <v>-</v>
      </c>
      <c r="DL6" s="35" t="str">
        <f t="shared" si="12"/>
        <v>-</v>
      </c>
      <c r="DM6" s="35">
        <f t="shared" si="12"/>
        <v>42.18</v>
      </c>
      <c r="DN6" s="35" t="str">
        <f t="shared" si="12"/>
        <v>-</v>
      </c>
      <c r="DO6" s="35" t="str">
        <f t="shared" si="12"/>
        <v>-</v>
      </c>
      <c r="DP6" s="35" t="str">
        <f t="shared" si="12"/>
        <v>-</v>
      </c>
      <c r="DQ6" s="35" t="str">
        <f t="shared" si="12"/>
        <v>-</v>
      </c>
      <c r="DR6" s="35">
        <f t="shared" si="12"/>
        <v>19.93</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0.32</v>
      </c>
      <c r="EO6" s="34" t="str">
        <f>IF(EO7="","",IF(EO7="-","【-】","【"&amp;SUBSTITUTE(TEXT(EO7,"#,##0.00"),"-","△")&amp;"】"))</f>
        <v>【0.30】</v>
      </c>
    </row>
    <row r="7" spans="1:148" s="36" customFormat="1" x14ac:dyDescent="0.15">
      <c r="A7" s="28"/>
      <c r="B7" s="37">
        <v>2020</v>
      </c>
      <c r="C7" s="37">
        <v>342106</v>
      </c>
      <c r="D7" s="37">
        <v>46</v>
      </c>
      <c r="E7" s="37">
        <v>17</v>
      </c>
      <c r="F7" s="37">
        <v>1</v>
      </c>
      <c r="G7" s="37">
        <v>0</v>
      </c>
      <c r="H7" s="37" t="s">
        <v>95</v>
      </c>
      <c r="I7" s="37" t="s">
        <v>96</v>
      </c>
      <c r="J7" s="37" t="s">
        <v>97</v>
      </c>
      <c r="K7" s="37" t="s">
        <v>98</v>
      </c>
      <c r="L7" s="37" t="s">
        <v>99</v>
      </c>
      <c r="M7" s="37" t="s">
        <v>100</v>
      </c>
      <c r="N7" s="38" t="s">
        <v>101</v>
      </c>
      <c r="O7" s="38">
        <v>69.790000000000006</v>
      </c>
      <c r="P7" s="38">
        <v>33.44</v>
      </c>
      <c r="Q7" s="38">
        <v>93.05</v>
      </c>
      <c r="R7" s="38">
        <v>3841</v>
      </c>
      <c r="S7" s="38">
        <v>34208</v>
      </c>
      <c r="T7" s="38">
        <v>1246.49</v>
      </c>
      <c r="U7" s="38">
        <v>27.44</v>
      </c>
      <c r="V7" s="38">
        <v>11309</v>
      </c>
      <c r="W7" s="38">
        <v>5.92</v>
      </c>
      <c r="X7" s="38">
        <v>1910.3</v>
      </c>
      <c r="Y7" s="38" t="s">
        <v>101</v>
      </c>
      <c r="Z7" s="38" t="s">
        <v>101</v>
      </c>
      <c r="AA7" s="38" t="s">
        <v>101</v>
      </c>
      <c r="AB7" s="38" t="s">
        <v>101</v>
      </c>
      <c r="AC7" s="38">
        <v>109.64</v>
      </c>
      <c r="AD7" s="38" t="s">
        <v>101</v>
      </c>
      <c r="AE7" s="38" t="s">
        <v>101</v>
      </c>
      <c r="AF7" s="38" t="s">
        <v>101</v>
      </c>
      <c r="AG7" s="38" t="s">
        <v>101</v>
      </c>
      <c r="AH7" s="38">
        <v>107.81</v>
      </c>
      <c r="AI7" s="38">
        <v>106.67</v>
      </c>
      <c r="AJ7" s="38" t="s">
        <v>101</v>
      </c>
      <c r="AK7" s="38" t="s">
        <v>101</v>
      </c>
      <c r="AL7" s="38" t="s">
        <v>101</v>
      </c>
      <c r="AM7" s="38" t="s">
        <v>101</v>
      </c>
      <c r="AN7" s="38">
        <v>0</v>
      </c>
      <c r="AO7" s="38" t="s">
        <v>101</v>
      </c>
      <c r="AP7" s="38" t="s">
        <v>101</v>
      </c>
      <c r="AQ7" s="38" t="s">
        <v>101</v>
      </c>
      <c r="AR7" s="38" t="s">
        <v>101</v>
      </c>
      <c r="AS7" s="38">
        <v>18.2</v>
      </c>
      <c r="AT7" s="38">
        <v>3.64</v>
      </c>
      <c r="AU7" s="38" t="s">
        <v>101</v>
      </c>
      <c r="AV7" s="38" t="s">
        <v>101</v>
      </c>
      <c r="AW7" s="38" t="s">
        <v>101</v>
      </c>
      <c r="AX7" s="38" t="s">
        <v>101</v>
      </c>
      <c r="AY7" s="38">
        <v>47.4</v>
      </c>
      <c r="AZ7" s="38" t="s">
        <v>101</v>
      </c>
      <c r="BA7" s="38" t="s">
        <v>101</v>
      </c>
      <c r="BB7" s="38" t="s">
        <v>101</v>
      </c>
      <c r="BC7" s="38" t="s">
        <v>101</v>
      </c>
      <c r="BD7" s="38">
        <v>48.56</v>
      </c>
      <c r="BE7" s="38">
        <v>67.52</v>
      </c>
      <c r="BF7" s="38" t="s">
        <v>101</v>
      </c>
      <c r="BG7" s="38" t="s">
        <v>101</v>
      </c>
      <c r="BH7" s="38" t="s">
        <v>101</v>
      </c>
      <c r="BI7" s="38" t="s">
        <v>101</v>
      </c>
      <c r="BJ7" s="38">
        <v>312.18</v>
      </c>
      <c r="BK7" s="38" t="s">
        <v>101</v>
      </c>
      <c r="BL7" s="38" t="s">
        <v>101</v>
      </c>
      <c r="BM7" s="38" t="s">
        <v>101</v>
      </c>
      <c r="BN7" s="38" t="s">
        <v>101</v>
      </c>
      <c r="BO7" s="38">
        <v>1245.0999999999999</v>
      </c>
      <c r="BP7" s="38">
        <v>705.21</v>
      </c>
      <c r="BQ7" s="38" t="s">
        <v>101</v>
      </c>
      <c r="BR7" s="38" t="s">
        <v>101</v>
      </c>
      <c r="BS7" s="38" t="s">
        <v>101</v>
      </c>
      <c r="BT7" s="38" t="s">
        <v>101</v>
      </c>
      <c r="BU7" s="38">
        <v>98.96</v>
      </c>
      <c r="BV7" s="38" t="s">
        <v>101</v>
      </c>
      <c r="BW7" s="38" t="s">
        <v>101</v>
      </c>
      <c r="BX7" s="38" t="s">
        <v>101</v>
      </c>
      <c r="BY7" s="38" t="s">
        <v>101</v>
      </c>
      <c r="BZ7" s="38">
        <v>79.77</v>
      </c>
      <c r="CA7" s="38">
        <v>98.96</v>
      </c>
      <c r="CB7" s="38" t="s">
        <v>101</v>
      </c>
      <c r="CC7" s="38" t="s">
        <v>101</v>
      </c>
      <c r="CD7" s="38" t="s">
        <v>101</v>
      </c>
      <c r="CE7" s="38" t="s">
        <v>101</v>
      </c>
      <c r="CF7" s="38">
        <v>208.7</v>
      </c>
      <c r="CG7" s="38" t="s">
        <v>101</v>
      </c>
      <c r="CH7" s="38" t="s">
        <v>101</v>
      </c>
      <c r="CI7" s="38" t="s">
        <v>101</v>
      </c>
      <c r="CJ7" s="38" t="s">
        <v>101</v>
      </c>
      <c r="CK7" s="38">
        <v>214.56</v>
      </c>
      <c r="CL7" s="38">
        <v>134.52000000000001</v>
      </c>
      <c r="CM7" s="38" t="s">
        <v>101</v>
      </c>
      <c r="CN7" s="38" t="s">
        <v>101</v>
      </c>
      <c r="CO7" s="38" t="s">
        <v>101</v>
      </c>
      <c r="CP7" s="38" t="s">
        <v>101</v>
      </c>
      <c r="CQ7" s="38">
        <v>45.44</v>
      </c>
      <c r="CR7" s="38" t="s">
        <v>101</v>
      </c>
      <c r="CS7" s="38" t="s">
        <v>101</v>
      </c>
      <c r="CT7" s="38" t="s">
        <v>101</v>
      </c>
      <c r="CU7" s="38" t="s">
        <v>101</v>
      </c>
      <c r="CV7" s="38">
        <v>49.47</v>
      </c>
      <c r="CW7" s="38">
        <v>59.57</v>
      </c>
      <c r="CX7" s="38" t="s">
        <v>101</v>
      </c>
      <c r="CY7" s="38" t="s">
        <v>101</v>
      </c>
      <c r="CZ7" s="38" t="s">
        <v>101</v>
      </c>
      <c r="DA7" s="38" t="s">
        <v>101</v>
      </c>
      <c r="DB7" s="38">
        <v>94.5</v>
      </c>
      <c r="DC7" s="38" t="s">
        <v>101</v>
      </c>
      <c r="DD7" s="38" t="s">
        <v>101</v>
      </c>
      <c r="DE7" s="38" t="s">
        <v>101</v>
      </c>
      <c r="DF7" s="38" t="s">
        <v>101</v>
      </c>
      <c r="DG7" s="38">
        <v>82.06</v>
      </c>
      <c r="DH7" s="38">
        <v>95.57</v>
      </c>
      <c r="DI7" s="38" t="s">
        <v>101</v>
      </c>
      <c r="DJ7" s="38" t="s">
        <v>101</v>
      </c>
      <c r="DK7" s="38" t="s">
        <v>101</v>
      </c>
      <c r="DL7" s="38" t="s">
        <v>101</v>
      </c>
      <c r="DM7" s="38">
        <v>42.18</v>
      </c>
      <c r="DN7" s="38" t="s">
        <v>101</v>
      </c>
      <c r="DO7" s="38" t="s">
        <v>101</v>
      </c>
      <c r="DP7" s="38" t="s">
        <v>101</v>
      </c>
      <c r="DQ7" s="38" t="s">
        <v>101</v>
      </c>
      <c r="DR7" s="38">
        <v>19.93</v>
      </c>
      <c r="DS7" s="38">
        <v>36.520000000000003</v>
      </c>
      <c r="DT7" s="38" t="s">
        <v>101</v>
      </c>
      <c r="DU7" s="38" t="s">
        <v>101</v>
      </c>
      <c r="DV7" s="38" t="s">
        <v>101</v>
      </c>
      <c r="DW7" s="38" t="s">
        <v>101</v>
      </c>
      <c r="DX7" s="38">
        <v>0</v>
      </c>
      <c r="DY7" s="38" t="s">
        <v>101</v>
      </c>
      <c r="DZ7" s="38" t="s">
        <v>101</v>
      </c>
      <c r="EA7" s="38" t="s">
        <v>101</v>
      </c>
      <c r="EB7" s="38" t="s">
        <v>101</v>
      </c>
      <c r="EC7" s="38">
        <v>0</v>
      </c>
      <c r="ED7" s="38">
        <v>5.72</v>
      </c>
      <c r="EE7" s="38" t="s">
        <v>101</v>
      </c>
      <c r="EF7" s="38" t="s">
        <v>101</v>
      </c>
      <c r="EG7" s="38" t="s">
        <v>101</v>
      </c>
      <c r="EH7" s="38" t="s">
        <v>101</v>
      </c>
      <c r="EI7" s="38">
        <v>0</v>
      </c>
      <c r="EJ7" s="38" t="s">
        <v>101</v>
      </c>
      <c r="EK7" s="38" t="s">
        <v>101</v>
      </c>
      <c r="EL7" s="38" t="s">
        <v>101</v>
      </c>
      <c r="EM7" s="38" t="s">
        <v>101</v>
      </c>
      <c r="EN7" s="38">
        <v>0.32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松永　智子</cp:lastModifiedBy>
  <cp:lastPrinted>2022-02-04T00:32:24Z</cp:lastPrinted>
  <dcterms:created xsi:type="dcterms:W3CDTF">2021-12-03T07:17:26Z</dcterms:created>
  <dcterms:modified xsi:type="dcterms:W3CDTF">2022-02-04T04:13:58Z</dcterms:modified>
  <cp:category/>
</cp:coreProperties>
</file>