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mc:AlternateContent xmlns:mc="http://schemas.openxmlformats.org/markup-compatibility/2006">
    <mc:Choice Requires="x15">
      <x15ac:absPath xmlns:x15ac="http://schemas.microsoft.com/office/spreadsheetml/2010/11/ac" url="R:\業務フォルダ\庄原市本庁舎\環境建設部_下水道課_管理係\管理係長\経営比較分析\R4.1 経営比較分析提出\提出\"/>
    </mc:Choice>
  </mc:AlternateContent>
  <xr:revisionPtr revIDLastSave="0" documentId="13_ncr:1_{3EBF4EC1-208E-4003-80FF-2F627C4D7539}" xr6:coauthVersionLast="36" xr6:coauthVersionMax="36" xr10:uidLastSave="{00000000-0000-0000-0000-000000000000}"/>
  <workbookProtection workbookAlgorithmName="SHA-512" workbookHashValue="JTaMpLDYwx6qY2qnn2pwFOwO3PadUyF3woCmMDcrMdKyNhiFmwxeEIUGo6VZkRaAdtBVL0+N7OHP23B+bgx7iQ==" workbookSaltValue="4QV2LhzdtsCCNVjG0EmyiQ==" workbookSpinCount="100000" lockStructure="1"/>
  <bookViews>
    <workbookView xWindow="0" yWindow="0" windowWidth="15360" windowHeight="763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BB10" i="4" s="1"/>
  <c r="W6" i="5"/>
  <c r="AT10" i="4" s="1"/>
  <c r="V6" i="5"/>
  <c r="U6" i="5"/>
  <c r="T6" i="5"/>
  <c r="AT8" i="4" s="1"/>
  <c r="S6" i="5"/>
  <c r="AL8" i="4" s="1"/>
  <c r="R6" i="5"/>
  <c r="Q6" i="5"/>
  <c r="P6" i="5"/>
  <c r="P10" i="4" s="1"/>
  <c r="O6" i="5"/>
  <c r="I10" i="4" s="1"/>
  <c r="N6" i="5"/>
  <c r="M6" i="5"/>
  <c r="L6" i="5"/>
  <c r="W8" i="4" s="1"/>
  <c r="K6" i="5"/>
  <c r="P8" i="4" s="1"/>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AL10" i="4"/>
  <c r="AD10" i="4"/>
  <c r="W10" i="4"/>
  <c r="B10" i="4"/>
  <c r="BB8" i="4"/>
  <c r="AD8" i="4"/>
  <c r="I8" i="4"/>
  <c r="B8" i="4"/>
</calcChain>
</file>

<file path=xl/sharedStrings.xml><?xml version="1.0" encoding="utf-8"?>
<sst xmlns="http://schemas.openxmlformats.org/spreadsheetml/2006/main" count="319" uniqueCount="119">
  <si>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</si>
  <si>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</si>
  <si>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</si>
  <si>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</si>
  <si>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</si>
  <si>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</si>
  <si>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</si>
  <si>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</si>
  <si>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</si>
  <si>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</si>
  <si>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</si>
  <si>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</si>
  <si>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</si>
  <si>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</si>
  <si>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</si>
  <si>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</si>
  <si>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</si>
  <si>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</si>
  <si>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</si>
  <si>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</si>
  <si>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</si>
  <si>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</si>
  <si>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</si>
  <si>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</si>
  <si>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</si>
  <si>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</si>
  <si>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</si>
  <si>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</si>
  <si>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</si>
  <si>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</si>
  <si>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</si>
  <si>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</si>
  <si>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</si>
  <si>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</si>
  <si>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</si>
  <si>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</si>
  <si>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</si>
  <si>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</si>
  <si>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</si>
  <si>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</si>
  <si>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</si>
  <si>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</si>
  <si>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</si>
  <si>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</si>
  <si>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</si>
  <si>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</si>
  <si>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</si>
  <si>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</si>
  <si>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</si>
  <si>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</si>
  <si>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</si>
  <si>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</si>
  <si>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</si>
  <si>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</si>
  <si>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</si>
  <si>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</si>
  <si>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</si>
  <si>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</si>
  <si>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</si>
  <si>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</si>
  <si>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</si>
  <si>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</si>
  <si>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</si>
  <si>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</si>
  <si>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</si>
  <si>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</si>
  <si>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</si>
  <si>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</si>
  <si>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</si>
  <si>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</si>
  <si>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</si>
  <si>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</si>
  <si>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</si>
  <si>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</si>
  <si>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</si>
  <si>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</si>
  <si>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</si>
  <si>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</si>
  <si>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</si>
  <si>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</si>
  <si>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</si>
  <si>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</si>
  <si>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</si>
  <si>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</si>
  <si>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</si>
  <si>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</si>
  <si>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</si>
  <si>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</si>
  <si>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</si>
  <si>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</si>
  <si>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</si>
  <si>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</si>
  <si>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</si>
  <si>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</si>
  <si>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</si>
  <si>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</si>
  <si>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広島県　庄原市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</si>
  <si>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</si>
  <si>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</si>
  <si>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</si>
  <si>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</si>
  <si>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</si>
  <si>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</si>
  <si>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</si>
  <si>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</si>
  <si>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</si>
  <si>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</si>
  <si>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</si>
  <si>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</si>
  <si>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</si>
  <si>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</si>
  <si>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</si>
  <si>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</si>
  <si>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</si>
  <si>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"R"dd</t>
    <phoneticPr fontId="4"/>
  </si>
  <si>
    <t>←書式設定</t>
    <rPh sb="1" eb="3">
      <t>ショシキ</t>
    </rPh>
    <rPh sb="3" eb="5">
      <t>セッテイ</t>
    </rPh>
    <phoneticPr fontId="4"/>
  </si>
  <si>
    <t>当市の特定環境保全下水道事業は，令和２年度から公営企業会計に移行したため，各項目の数値については令和２年度からとなっている。
　経常収支比率は，単年度収支が黒字であることを示す100％を上回っており健全性を保っている。
　流動比率は17.03%と100％を大きく下回っているが、流動負債には建設改良費等に充てられた企業債が含まれている。この財源により整備された施設について、償還の原資を使用料収入等により得ることを見込んでおり，未払いを含め支払いに問題が生じる見込みはない。
企業債残高対事業規模比率は類似団体と比べて低い状況である。今後も、企業債残高を考慮に入れた適正な投資を行う必要がある。
　経費回収率は類似団体より25.45ポイント高いが、100％を下回っている。また、汚水処理原価は202.66円で、非常に高い数値のため、適正な使用料収入の確保及び汚水処理費の削減に努めなければならい。
　水洗化率は100％未満であるため、水洗化率の向上の取り組みが必要である。</t>
    <phoneticPr fontId="4"/>
  </si>
  <si>
    <t xml:space="preserve"> 最も早い供用開始が平成6年で、管渠工事後27年程度と耐用年数には当分至らない。</t>
    <phoneticPr fontId="4"/>
  </si>
  <si>
    <t>　経営の健全性・効率性の分析の結果、適正な使用料収入の確保と汚水処理費の削減及び水洗化率の向上の取り組みが必要となった。
　処理場やマンホールポンプの長寿命化を始めとする維持管理費の削減に取り組むとともに、受益者負担の原則に基づく適正な使用者負担を求める。
　水洗化促進に引き続き取り組む。
会計については，令和２年度より公営企業会計に移行（一部適用）したことにより経営状況の明確化を図り，計画的な事業展開に努める。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</si>
</sst>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B521-405D-B6B9-F988FE7BE54A}"/>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0.39</c:v>
                </c:pt>
              </c:numCache>
            </c:numRef>
          </c:val>
          <c:smooth val="0"/>
          <c:extLst>
            <c:ext xmlns:c16="http://schemas.microsoft.com/office/drawing/2014/chart" uri="{C3380CC4-5D6E-409C-BE32-E72D297353CC}">
              <c16:uniqueId val="{00000001-B521-405D-B6B9-F988FE7BE54A}"/>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36.5</c:v>
                </c:pt>
              </c:numCache>
            </c:numRef>
          </c:val>
          <c:extLst>
            <c:ext xmlns:c16="http://schemas.microsoft.com/office/drawing/2014/chart" uri="{C3380CC4-5D6E-409C-BE32-E72D297353CC}">
              <c16:uniqueId val="{00000000-A4A4-4CAA-85C0-A2EA3A87043B}"/>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42.4</c:v>
                </c:pt>
              </c:numCache>
            </c:numRef>
          </c:val>
          <c:smooth val="0"/>
          <c:extLst>
            <c:ext xmlns:c16="http://schemas.microsoft.com/office/drawing/2014/chart" uri="{C3380CC4-5D6E-409C-BE32-E72D297353CC}">
              <c16:uniqueId val="{00000001-A4A4-4CAA-85C0-A2EA3A87043B}"/>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86.33</c:v>
                </c:pt>
              </c:numCache>
            </c:numRef>
          </c:val>
          <c:extLst>
            <c:ext xmlns:c16="http://schemas.microsoft.com/office/drawing/2014/chart" uri="{C3380CC4-5D6E-409C-BE32-E72D297353CC}">
              <c16:uniqueId val="{00000000-8DB6-49A2-9D22-46DF53D76DD3}"/>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84.19</c:v>
                </c:pt>
              </c:numCache>
            </c:numRef>
          </c:val>
          <c:smooth val="0"/>
          <c:extLst>
            <c:ext xmlns:c16="http://schemas.microsoft.com/office/drawing/2014/chart" uri="{C3380CC4-5D6E-409C-BE32-E72D297353CC}">
              <c16:uniqueId val="{00000001-8DB6-49A2-9D22-46DF53D76DD3}"/>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101.42</c:v>
                </c:pt>
              </c:numCache>
            </c:numRef>
          </c:val>
          <c:extLst>
            <c:ext xmlns:c16="http://schemas.microsoft.com/office/drawing/2014/chart" uri="{C3380CC4-5D6E-409C-BE32-E72D297353CC}">
              <c16:uniqueId val="{00000000-174D-4229-892F-C4B200562143}"/>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105.78</c:v>
                </c:pt>
              </c:numCache>
            </c:numRef>
          </c:val>
          <c:smooth val="0"/>
          <c:extLst>
            <c:ext xmlns:c16="http://schemas.microsoft.com/office/drawing/2014/chart" uri="{C3380CC4-5D6E-409C-BE32-E72D297353CC}">
              <c16:uniqueId val="{00000001-174D-4229-892F-C4B200562143}"/>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36.19</c:v>
                </c:pt>
              </c:numCache>
            </c:numRef>
          </c:val>
          <c:extLst>
            <c:ext xmlns:c16="http://schemas.microsoft.com/office/drawing/2014/chart" uri="{C3380CC4-5D6E-409C-BE32-E72D297353CC}">
              <c16:uniqueId val="{00000000-3012-45A6-A519-8CFEFEE4C69E}"/>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21.36</c:v>
                </c:pt>
              </c:numCache>
            </c:numRef>
          </c:val>
          <c:smooth val="0"/>
          <c:extLst>
            <c:ext xmlns:c16="http://schemas.microsoft.com/office/drawing/2014/chart" uri="{C3380CC4-5D6E-409C-BE32-E72D297353CC}">
              <c16:uniqueId val="{00000001-3012-45A6-A519-8CFEFEE4C69E}"/>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97D0-4555-939D-3DB6364A23B6}"/>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0.01</c:v>
                </c:pt>
              </c:numCache>
            </c:numRef>
          </c:val>
          <c:smooth val="0"/>
          <c:extLst>
            <c:ext xmlns:c16="http://schemas.microsoft.com/office/drawing/2014/chart" uri="{C3380CC4-5D6E-409C-BE32-E72D297353CC}">
              <c16:uniqueId val="{00000001-97D0-4555-939D-3DB6364A23B6}"/>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EBF0-4A10-BCC6-A623FB423735}"/>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63.96</c:v>
                </c:pt>
              </c:numCache>
            </c:numRef>
          </c:val>
          <c:smooth val="0"/>
          <c:extLst>
            <c:ext xmlns:c16="http://schemas.microsoft.com/office/drawing/2014/chart" uri="{C3380CC4-5D6E-409C-BE32-E72D297353CC}">
              <c16:uniqueId val="{00000001-EBF0-4A10-BCC6-A623FB423735}"/>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17.03</c:v>
                </c:pt>
              </c:numCache>
            </c:numRef>
          </c:val>
          <c:extLst>
            <c:ext xmlns:c16="http://schemas.microsoft.com/office/drawing/2014/chart" uri="{C3380CC4-5D6E-409C-BE32-E72D297353CC}">
              <c16:uniqueId val="{00000000-B6D5-4364-8A3D-DCAB75C33D2E}"/>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44.24</c:v>
                </c:pt>
              </c:numCache>
            </c:numRef>
          </c:val>
          <c:smooth val="0"/>
          <c:extLst>
            <c:ext xmlns:c16="http://schemas.microsoft.com/office/drawing/2014/chart" uri="{C3380CC4-5D6E-409C-BE32-E72D297353CC}">
              <c16:uniqueId val="{00000001-B6D5-4364-8A3D-DCAB75C33D2E}"/>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562.65</c:v>
                </c:pt>
              </c:numCache>
            </c:numRef>
          </c:val>
          <c:extLst>
            <c:ext xmlns:c16="http://schemas.microsoft.com/office/drawing/2014/chart" uri="{C3380CC4-5D6E-409C-BE32-E72D297353CC}">
              <c16:uniqueId val="{00000000-186A-4208-9D84-8AE6078E226D}"/>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1258.43</c:v>
                </c:pt>
              </c:numCache>
            </c:numRef>
          </c:val>
          <c:smooth val="0"/>
          <c:extLst>
            <c:ext xmlns:c16="http://schemas.microsoft.com/office/drawing/2014/chart" uri="{C3380CC4-5D6E-409C-BE32-E72D297353CC}">
              <c16:uniqueId val="{00000001-186A-4208-9D84-8AE6078E226D}"/>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98.81</c:v>
                </c:pt>
              </c:numCache>
            </c:numRef>
          </c:val>
          <c:extLst>
            <c:ext xmlns:c16="http://schemas.microsoft.com/office/drawing/2014/chart" uri="{C3380CC4-5D6E-409C-BE32-E72D297353CC}">
              <c16:uniqueId val="{00000000-7FFC-468C-8440-BB6D9BCCE642}"/>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73.36</c:v>
                </c:pt>
              </c:numCache>
            </c:numRef>
          </c:val>
          <c:smooth val="0"/>
          <c:extLst>
            <c:ext xmlns:c16="http://schemas.microsoft.com/office/drawing/2014/chart" uri="{C3380CC4-5D6E-409C-BE32-E72D297353CC}">
              <c16:uniqueId val="{00000001-7FFC-468C-8440-BB6D9BCCE642}"/>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202.66</c:v>
                </c:pt>
              </c:numCache>
            </c:numRef>
          </c:val>
          <c:extLst>
            <c:ext xmlns:c16="http://schemas.microsoft.com/office/drawing/2014/chart" uri="{C3380CC4-5D6E-409C-BE32-E72D297353CC}">
              <c16:uniqueId val="{00000000-4AB0-46A0-997D-7843275BF7FA}"/>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224.88</c:v>
                </c:pt>
              </c:numCache>
            </c:numRef>
          </c:val>
          <c:smooth val="0"/>
          <c:extLst>
            <c:ext xmlns:c16="http://schemas.microsoft.com/office/drawing/2014/chart" uri="{C3380CC4-5D6E-409C-BE32-E72D297353CC}">
              <c16:uniqueId val="{00000001-4AB0-46A0-997D-7843275BF7FA}"/>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【61.55】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【1,260.21】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【215.41】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【75.29】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N3"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広島県　庄原市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特定環境保全公共下水道</v>
      </c>
      <c r="Q8" s="49"/>
      <c r="R8" s="49"/>
      <c r="S8" s="49"/>
      <c r="T8" s="49"/>
      <c r="U8" s="49"/>
      <c r="V8" s="49"/>
      <c r="W8" s="49" t="str">
        <f>データ!L6</f>
        <v>D2</v>
      </c>
      <c r="X8" s="49"/>
      <c r="Y8" s="49"/>
      <c r="Z8" s="49"/>
      <c r="AA8" s="49"/>
      <c r="AB8" s="49"/>
      <c r="AC8" s="49"/>
      <c r="AD8" s="50" t="str">
        <f>データ!$M$6</f>
        <v>非設置</v>
      </c>
      <c r="AE8" s="50"/>
      <c r="AF8" s="50"/>
      <c r="AG8" s="50"/>
      <c r="AH8" s="50"/>
      <c r="AI8" s="50"/>
      <c r="AJ8" s="50"/>
      <c r="AK8" s="3"/>
      <c r="AL8" s="51">
        <f>データ!S6</f>
        <v>34208</v>
      </c>
      <c r="AM8" s="51"/>
      <c r="AN8" s="51"/>
      <c r="AO8" s="51"/>
      <c r="AP8" s="51"/>
      <c r="AQ8" s="51"/>
      <c r="AR8" s="51"/>
      <c r="AS8" s="51"/>
      <c r="AT8" s="46">
        <f>データ!T6</f>
        <v>1246.49</v>
      </c>
      <c r="AU8" s="46"/>
      <c r="AV8" s="46"/>
      <c r="AW8" s="46"/>
      <c r="AX8" s="46"/>
      <c r="AY8" s="46"/>
      <c r="AZ8" s="46"/>
      <c r="BA8" s="46"/>
      <c r="BB8" s="46">
        <f>データ!U6</f>
        <v>27.44</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66.64</v>
      </c>
      <c r="J10" s="46"/>
      <c r="K10" s="46"/>
      <c r="L10" s="46"/>
      <c r="M10" s="46"/>
      <c r="N10" s="46"/>
      <c r="O10" s="46"/>
      <c r="P10" s="46">
        <f>データ!P6</f>
        <v>5.69</v>
      </c>
      <c r="Q10" s="46"/>
      <c r="R10" s="46"/>
      <c r="S10" s="46"/>
      <c r="T10" s="46"/>
      <c r="U10" s="46"/>
      <c r="V10" s="46"/>
      <c r="W10" s="46">
        <f>データ!Q6</f>
        <v>92.73</v>
      </c>
      <c r="X10" s="46"/>
      <c r="Y10" s="46"/>
      <c r="Z10" s="46"/>
      <c r="AA10" s="46"/>
      <c r="AB10" s="46"/>
      <c r="AC10" s="46"/>
      <c r="AD10" s="51">
        <f>データ!R6</f>
        <v>3841</v>
      </c>
      <c r="AE10" s="51"/>
      <c r="AF10" s="51"/>
      <c r="AG10" s="51"/>
      <c r="AH10" s="51"/>
      <c r="AI10" s="51"/>
      <c r="AJ10" s="51"/>
      <c r="AK10" s="2"/>
      <c r="AL10" s="51">
        <f>データ!V6</f>
        <v>1924</v>
      </c>
      <c r="AM10" s="51"/>
      <c r="AN10" s="51"/>
      <c r="AO10" s="51"/>
      <c r="AP10" s="51"/>
      <c r="AQ10" s="51"/>
      <c r="AR10" s="51"/>
      <c r="AS10" s="51"/>
      <c r="AT10" s="46">
        <f>データ!W6</f>
        <v>1.36</v>
      </c>
      <c r="AU10" s="46"/>
      <c r="AV10" s="46"/>
      <c r="AW10" s="46"/>
      <c r="AX10" s="46"/>
      <c r="AY10" s="46"/>
      <c r="AZ10" s="46"/>
      <c r="BA10" s="46"/>
      <c r="BB10" s="46">
        <f>データ!X6</f>
        <v>1414.71</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116</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117</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118</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【104.83】</v>
      </c>
      <c r="F85" s="26" t="str">
        <f>データ!AT6</f>
        <v>【61.55】</v>
      </c>
      <c r="G85" s="26" t="str">
        <f>データ!BE6</f>
        <v>【45.34】</v>
      </c>
      <c r="H85" s="26" t="str">
        <f>データ!BP6</f>
        <v>【1,260.21】</v>
      </c>
      <c r="I85" s="26" t="str">
        <f>データ!CA6</f>
        <v>【75.29】</v>
      </c>
      <c r="J85" s="26" t="str">
        <f>データ!CL6</f>
        <v>【215.41】</v>
      </c>
      <c r="K85" s="26" t="str">
        <f>データ!CW6</f>
        <v>【42.90】</v>
      </c>
      <c r="L85" s="26" t="str">
        <f>データ!DH6</f>
        <v>【84.75】</v>
      </c>
      <c r="M85" s="26" t="str">
        <f>データ!DS6</f>
        <v>【23.60】</v>
      </c>
      <c r="N85" s="26" t="str">
        <f>データ!ED6</f>
        <v>【0.01】</v>
      </c>
      <c r="O85" s="26" t="str">
        <f>データ!EO6</f>
        <v>【0.30】</v>
      </c>
    </row>
  </sheetData>
  <sheetProtection algorithmName="SHA-512" hashValue="2S/scf1zG+HBlvW+2wy2jPvLwG1nyMrDA1PGAVvN+NUdNtEbNAM+m6nLaKo+i5U3a2DiNpEUOrcTp2EsjgkF1g==" saltValue="1/590cMigRxLTK2J83wID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342106</v>
      </c>
      <c r="D6" s="33">
        <f t="shared" si="3"/>
        <v>46</v>
      </c>
      <c r="E6" s="33">
        <f t="shared" si="3"/>
        <v>17</v>
      </c>
      <c r="F6" s="33">
        <f t="shared" si="3"/>
        <v>4</v>
      </c>
      <c r="G6" s="33">
        <f t="shared" si="3"/>
        <v>0</v>
      </c>
      <c r="H6" s="33" t="str">
        <f t="shared" si="3"/>
        <v>広島県　庄原市</v>
      </c>
      <c r="I6" s="33" t="str">
        <f t="shared" si="3"/>
        <v>法適用</v>
      </c>
      <c r="J6" s="33" t="str">
        <f t="shared" si="3"/>
        <v>下水道事業</v>
      </c>
      <c r="K6" s="33" t="str">
        <f t="shared" si="3"/>
        <v>特定環境保全公共下水道</v>
      </c>
      <c r="L6" s="33" t="str">
        <f t="shared" si="3"/>
        <v>D2</v>
      </c>
      <c r="M6" s="33" t="str">
        <f t="shared" si="3"/>
        <v>非設置</v>
      </c>
      <c r="N6" s="34" t="str">
        <f t="shared" si="3"/>
        <v>-</v>
      </c>
      <c r="O6" s="34">
        <f t="shared" si="3"/>
        <v>66.64</v>
      </c>
      <c r="P6" s="34">
        <f t="shared" si="3"/>
        <v>5.69</v>
      </c>
      <c r="Q6" s="34">
        <f t="shared" si="3"/>
        <v>92.73</v>
      </c>
      <c r="R6" s="34">
        <f t="shared" si="3"/>
        <v>3841</v>
      </c>
      <c r="S6" s="34">
        <f t="shared" si="3"/>
        <v>34208</v>
      </c>
      <c r="T6" s="34">
        <f t="shared" si="3"/>
        <v>1246.49</v>
      </c>
      <c r="U6" s="34">
        <f t="shared" si="3"/>
        <v>27.44</v>
      </c>
      <c r="V6" s="34">
        <f t="shared" si="3"/>
        <v>1924</v>
      </c>
      <c r="W6" s="34">
        <f t="shared" si="3"/>
        <v>1.36</v>
      </c>
      <c r="X6" s="34">
        <f t="shared" si="3"/>
        <v>1414.71</v>
      </c>
      <c r="Y6" s="35" t="str">
        <f>IF(Y7="",NA(),Y7)</f>
        <v>-</v>
      </c>
      <c r="Z6" s="35" t="str">
        <f t="shared" ref="Z6:AH6" si="4">IF(Z7="",NA(),Z7)</f>
        <v>-</v>
      </c>
      <c r="AA6" s="35" t="str">
        <f t="shared" si="4"/>
        <v>-</v>
      </c>
      <c r="AB6" s="35" t="str">
        <f t="shared" si="4"/>
        <v>-</v>
      </c>
      <c r="AC6" s="35">
        <f t="shared" si="4"/>
        <v>101.42</v>
      </c>
      <c r="AD6" s="35" t="str">
        <f t="shared" si="4"/>
        <v>-</v>
      </c>
      <c r="AE6" s="35" t="str">
        <f t="shared" si="4"/>
        <v>-</v>
      </c>
      <c r="AF6" s="35" t="str">
        <f t="shared" si="4"/>
        <v>-</v>
      </c>
      <c r="AG6" s="35" t="str">
        <f t="shared" si="4"/>
        <v>-</v>
      </c>
      <c r="AH6" s="35">
        <f t="shared" si="4"/>
        <v>105.78</v>
      </c>
      <c r="AI6" s="34" t="str">
        <f>IF(AI7="","",IF(AI7="-","【-】","【"&amp;SUBSTITUTE(TEXT(AI7,"#,##0.00"),"-","△")&amp;"】"))</f>
        <v>【104.83】</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63.96</v>
      </c>
      <c r="AT6" s="34" t="str">
        <f>IF(AT7="","",IF(AT7="-","【-】","【"&amp;SUBSTITUTE(TEXT(AT7,"#,##0.00"),"-","△")&amp;"】"))</f>
        <v>【61.55】</v>
      </c>
      <c r="AU6" s="35" t="str">
        <f>IF(AU7="",NA(),AU7)</f>
        <v>-</v>
      </c>
      <c r="AV6" s="35" t="str">
        <f t="shared" ref="AV6:BD6" si="6">IF(AV7="",NA(),AV7)</f>
        <v>-</v>
      </c>
      <c r="AW6" s="35" t="str">
        <f t="shared" si="6"/>
        <v>-</v>
      </c>
      <c r="AX6" s="35" t="str">
        <f t="shared" si="6"/>
        <v>-</v>
      </c>
      <c r="AY6" s="35">
        <f t="shared" si="6"/>
        <v>17.03</v>
      </c>
      <c r="AZ6" s="35" t="str">
        <f t="shared" si="6"/>
        <v>-</v>
      </c>
      <c r="BA6" s="35" t="str">
        <f t="shared" si="6"/>
        <v>-</v>
      </c>
      <c r="BB6" s="35" t="str">
        <f t="shared" si="6"/>
        <v>-</v>
      </c>
      <c r="BC6" s="35" t="str">
        <f t="shared" si="6"/>
        <v>-</v>
      </c>
      <c r="BD6" s="35">
        <f t="shared" si="6"/>
        <v>44.24</v>
      </c>
      <c r="BE6" s="34" t="str">
        <f>IF(BE7="","",IF(BE7="-","【-】","【"&amp;SUBSTITUTE(TEXT(BE7,"#,##0.00"),"-","△")&amp;"】"))</f>
        <v>【45.34】</v>
      </c>
      <c r="BF6" s="35" t="str">
        <f>IF(BF7="",NA(),BF7)</f>
        <v>-</v>
      </c>
      <c r="BG6" s="35" t="str">
        <f t="shared" ref="BG6:BO6" si="7">IF(BG7="",NA(),BG7)</f>
        <v>-</v>
      </c>
      <c r="BH6" s="35" t="str">
        <f t="shared" si="7"/>
        <v>-</v>
      </c>
      <c r="BI6" s="35" t="str">
        <f t="shared" si="7"/>
        <v>-</v>
      </c>
      <c r="BJ6" s="35">
        <f t="shared" si="7"/>
        <v>562.65</v>
      </c>
      <c r="BK6" s="35" t="str">
        <f t="shared" si="7"/>
        <v>-</v>
      </c>
      <c r="BL6" s="35" t="str">
        <f t="shared" si="7"/>
        <v>-</v>
      </c>
      <c r="BM6" s="35" t="str">
        <f t="shared" si="7"/>
        <v>-</v>
      </c>
      <c r="BN6" s="35" t="str">
        <f t="shared" si="7"/>
        <v>-</v>
      </c>
      <c r="BO6" s="35">
        <f t="shared" si="7"/>
        <v>1258.43</v>
      </c>
      <c r="BP6" s="34" t="str">
        <f>IF(BP7="","",IF(BP7="-","【-】","【"&amp;SUBSTITUTE(TEXT(BP7,"#,##0.00"),"-","△")&amp;"】"))</f>
        <v>【1,260.21】</v>
      </c>
      <c r="BQ6" s="35" t="str">
        <f>IF(BQ7="",NA(),BQ7)</f>
        <v>-</v>
      </c>
      <c r="BR6" s="35" t="str">
        <f t="shared" ref="BR6:BZ6" si="8">IF(BR7="",NA(),BR7)</f>
        <v>-</v>
      </c>
      <c r="BS6" s="35" t="str">
        <f t="shared" si="8"/>
        <v>-</v>
      </c>
      <c r="BT6" s="35" t="str">
        <f t="shared" si="8"/>
        <v>-</v>
      </c>
      <c r="BU6" s="35">
        <f t="shared" si="8"/>
        <v>98.81</v>
      </c>
      <c r="BV6" s="35" t="str">
        <f t="shared" si="8"/>
        <v>-</v>
      </c>
      <c r="BW6" s="35" t="str">
        <f t="shared" si="8"/>
        <v>-</v>
      </c>
      <c r="BX6" s="35" t="str">
        <f t="shared" si="8"/>
        <v>-</v>
      </c>
      <c r="BY6" s="35" t="str">
        <f t="shared" si="8"/>
        <v>-</v>
      </c>
      <c r="BZ6" s="35">
        <f t="shared" si="8"/>
        <v>73.36</v>
      </c>
      <c r="CA6" s="34" t="str">
        <f>IF(CA7="","",IF(CA7="-","【-】","【"&amp;SUBSTITUTE(TEXT(CA7,"#,##0.00"),"-","△")&amp;"】"))</f>
        <v>【75.29】</v>
      </c>
      <c r="CB6" s="35" t="str">
        <f>IF(CB7="",NA(),CB7)</f>
        <v>-</v>
      </c>
      <c r="CC6" s="35" t="str">
        <f t="shared" ref="CC6:CK6" si="9">IF(CC7="",NA(),CC7)</f>
        <v>-</v>
      </c>
      <c r="CD6" s="35" t="str">
        <f t="shared" si="9"/>
        <v>-</v>
      </c>
      <c r="CE6" s="35" t="str">
        <f t="shared" si="9"/>
        <v>-</v>
      </c>
      <c r="CF6" s="35">
        <f t="shared" si="9"/>
        <v>202.66</v>
      </c>
      <c r="CG6" s="35" t="str">
        <f t="shared" si="9"/>
        <v>-</v>
      </c>
      <c r="CH6" s="35" t="str">
        <f t="shared" si="9"/>
        <v>-</v>
      </c>
      <c r="CI6" s="35" t="str">
        <f t="shared" si="9"/>
        <v>-</v>
      </c>
      <c r="CJ6" s="35" t="str">
        <f t="shared" si="9"/>
        <v>-</v>
      </c>
      <c r="CK6" s="35">
        <f t="shared" si="9"/>
        <v>224.88</v>
      </c>
      <c r="CL6" s="34" t="str">
        <f>IF(CL7="","",IF(CL7="-","【-】","【"&amp;SUBSTITUTE(TEXT(CL7,"#,##0.00"),"-","△")&amp;"】"))</f>
        <v>【215.41】</v>
      </c>
      <c r="CM6" s="35" t="str">
        <f>IF(CM7="",NA(),CM7)</f>
        <v>-</v>
      </c>
      <c r="CN6" s="35" t="str">
        <f t="shared" ref="CN6:CV6" si="10">IF(CN7="",NA(),CN7)</f>
        <v>-</v>
      </c>
      <c r="CO6" s="35" t="str">
        <f t="shared" si="10"/>
        <v>-</v>
      </c>
      <c r="CP6" s="35" t="str">
        <f t="shared" si="10"/>
        <v>-</v>
      </c>
      <c r="CQ6" s="35">
        <f t="shared" si="10"/>
        <v>36.5</v>
      </c>
      <c r="CR6" s="35" t="str">
        <f t="shared" si="10"/>
        <v>-</v>
      </c>
      <c r="CS6" s="35" t="str">
        <f t="shared" si="10"/>
        <v>-</v>
      </c>
      <c r="CT6" s="35" t="str">
        <f t="shared" si="10"/>
        <v>-</v>
      </c>
      <c r="CU6" s="35" t="str">
        <f t="shared" si="10"/>
        <v>-</v>
      </c>
      <c r="CV6" s="35">
        <f t="shared" si="10"/>
        <v>42.4</v>
      </c>
      <c r="CW6" s="34" t="str">
        <f>IF(CW7="","",IF(CW7="-","【-】","【"&amp;SUBSTITUTE(TEXT(CW7,"#,##0.00"),"-","△")&amp;"】"))</f>
        <v>【42.90】</v>
      </c>
      <c r="CX6" s="35" t="str">
        <f>IF(CX7="",NA(),CX7)</f>
        <v>-</v>
      </c>
      <c r="CY6" s="35" t="str">
        <f t="shared" ref="CY6:DG6" si="11">IF(CY7="",NA(),CY7)</f>
        <v>-</v>
      </c>
      <c r="CZ6" s="35" t="str">
        <f t="shared" si="11"/>
        <v>-</v>
      </c>
      <c r="DA6" s="35" t="str">
        <f t="shared" si="11"/>
        <v>-</v>
      </c>
      <c r="DB6" s="35">
        <f t="shared" si="11"/>
        <v>86.33</v>
      </c>
      <c r="DC6" s="35" t="str">
        <f t="shared" si="11"/>
        <v>-</v>
      </c>
      <c r="DD6" s="35" t="str">
        <f t="shared" si="11"/>
        <v>-</v>
      </c>
      <c r="DE6" s="35" t="str">
        <f t="shared" si="11"/>
        <v>-</v>
      </c>
      <c r="DF6" s="35" t="str">
        <f t="shared" si="11"/>
        <v>-</v>
      </c>
      <c r="DG6" s="35">
        <f t="shared" si="11"/>
        <v>84.19</v>
      </c>
      <c r="DH6" s="34" t="str">
        <f>IF(DH7="","",IF(DH7="-","【-】","【"&amp;SUBSTITUTE(TEXT(DH7,"#,##0.00"),"-","△")&amp;"】"))</f>
        <v>【84.75】</v>
      </c>
      <c r="DI6" s="35" t="str">
        <f>IF(DI7="",NA(),DI7)</f>
        <v>-</v>
      </c>
      <c r="DJ6" s="35" t="str">
        <f t="shared" ref="DJ6:DR6" si="12">IF(DJ7="",NA(),DJ7)</f>
        <v>-</v>
      </c>
      <c r="DK6" s="35" t="str">
        <f t="shared" si="12"/>
        <v>-</v>
      </c>
      <c r="DL6" s="35" t="str">
        <f t="shared" si="12"/>
        <v>-</v>
      </c>
      <c r="DM6" s="35">
        <f t="shared" si="12"/>
        <v>36.19</v>
      </c>
      <c r="DN6" s="35" t="str">
        <f t="shared" si="12"/>
        <v>-</v>
      </c>
      <c r="DO6" s="35" t="str">
        <f t="shared" si="12"/>
        <v>-</v>
      </c>
      <c r="DP6" s="35" t="str">
        <f t="shared" si="12"/>
        <v>-</v>
      </c>
      <c r="DQ6" s="35" t="str">
        <f t="shared" si="12"/>
        <v>-</v>
      </c>
      <c r="DR6" s="35">
        <f t="shared" si="12"/>
        <v>21.36</v>
      </c>
      <c r="DS6" s="34" t="str">
        <f>IF(DS7="","",IF(DS7="-","【-】","【"&amp;SUBSTITUTE(TEXT(DS7,"#,##0.00"),"-","△")&amp;"】"))</f>
        <v>【23.60】</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5">
        <f t="shared" si="13"/>
        <v>0.01</v>
      </c>
      <c r="ED6" s="34" t="str">
        <f>IF(ED7="","",IF(ED7="-","【-】","【"&amp;SUBSTITUTE(TEXT(ED7,"#,##0.00"),"-","△")&amp;"】"))</f>
        <v>【0.01】</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0.39</v>
      </c>
      <c r="EO6" s="34" t="str">
        <f>IF(EO7="","",IF(EO7="-","【-】","【"&amp;SUBSTITUTE(TEXT(EO7,"#,##0.00"),"-","△")&amp;"】"))</f>
        <v>【0.30】</v>
      </c>
    </row>
    <row r="7" spans="1:148" s="36" customFormat="1" x14ac:dyDescent="0.15">
      <c r="A7" s="28"/>
      <c r="B7" s="37">
        <v>2020</v>
      </c>
      <c r="C7" s="37">
        <v>342106</v>
      </c>
      <c r="D7" s="37">
        <v>46</v>
      </c>
      <c r="E7" s="37">
        <v>17</v>
      </c>
      <c r="F7" s="37">
        <v>4</v>
      </c>
      <c r="G7" s="37">
        <v>0</v>
      </c>
      <c r="H7" s="37" t="s">
        <v>96</v>
      </c>
      <c r="I7" s="37" t="s">
        <v>97</v>
      </c>
      <c r="J7" s="37" t="s">
        <v>98</v>
      </c>
      <c r="K7" s="37" t="s">
        <v>99</v>
      </c>
      <c r="L7" s="37" t="s">
        <v>100</v>
      </c>
      <c r="M7" s="37" t="s">
        <v>101</v>
      </c>
      <c r="N7" s="38" t="s">
        <v>102</v>
      </c>
      <c r="O7" s="38">
        <v>66.64</v>
      </c>
      <c r="P7" s="38">
        <v>5.69</v>
      </c>
      <c r="Q7" s="38">
        <v>92.73</v>
      </c>
      <c r="R7" s="38">
        <v>3841</v>
      </c>
      <c r="S7" s="38">
        <v>34208</v>
      </c>
      <c r="T7" s="38">
        <v>1246.49</v>
      </c>
      <c r="U7" s="38">
        <v>27.44</v>
      </c>
      <c r="V7" s="38">
        <v>1924</v>
      </c>
      <c r="W7" s="38">
        <v>1.36</v>
      </c>
      <c r="X7" s="38">
        <v>1414.71</v>
      </c>
      <c r="Y7" s="38" t="s">
        <v>102</v>
      </c>
      <c r="Z7" s="38" t="s">
        <v>102</v>
      </c>
      <c r="AA7" s="38" t="s">
        <v>102</v>
      </c>
      <c r="AB7" s="38" t="s">
        <v>102</v>
      </c>
      <c r="AC7" s="38">
        <v>101.42</v>
      </c>
      <c r="AD7" s="38" t="s">
        <v>102</v>
      </c>
      <c r="AE7" s="38" t="s">
        <v>102</v>
      </c>
      <c r="AF7" s="38" t="s">
        <v>102</v>
      </c>
      <c r="AG7" s="38" t="s">
        <v>102</v>
      </c>
      <c r="AH7" s="38">
        <v>105.78</v>
      </c>
      <c r="AI7" s="38">
        <v>104.83</v>
      </c>
      <c r="AJ7" s="38" t="s">
        <v>102</v>
      </c>
      <c r="AK7" s="38" t="s">
        <v>102</v>
      </c>
      <c r="AL7" s="38" t="s">
        <v>102</v>
      </c>
      <c r="AM7" s="38" t="s">
        <v>102</v>
      </c>
      <c r="AN7" s="38">
        <v>0</v>
      </c>
      <c r="AO7" s="38" t="s">
        <v>102</v>
      </c>
      <c r="AP7" s="38" t="s">
        <v>102</v>
      </c>
      <c r="AQ7" s="38" t="s">
        <v>102</v>
      </c>
      <c r="AR7" s="38" t="s">
        <v>102</v>
      </c>
      <c r="AS7" s="38">
        <v>63.96</v>
      </c>
      <c r="AT7" s="38">
        <v>61.55</v>
      </c>
      <c r="AU7" s="38" t="s">
        <v>102</v>
      </c>
      <c r="AV7" s="38" t="s">
        <v>102</v>
      </c>
      <c r="AW7" s="38" t="s">
        <v>102</v>
      </c>
      <c r="AX7" s="38" t="s">
        <v>102</v>
      </c>
      <c r="AY7" s="38">
        <v>17.03</v>
      </c>
      <c r="AZ7" s="38" t="s">
        <v>102</v>
      </c>
      <c r="BA7" s="38" t="s">
        <v>102</v>
      </c>
      <c r="BB7" s="38" t="s">
        <v>102</v>
      </c>
      <c r="BC7" s="38" t="s">
        <v>102</v>
      </c>
      <c r="BD7" s="38">
        <v>44.24</v>
      </c>
      <c r="BE7" s="38">
        <v>45.34</v>
      </c>
      <c r="BF7" s="38" t="s">
        <v>102</v>
      </c>
      <c r="BG7" s="38" t="s">
        <v>102</v>
      </c>
      <c r="BH7" s="38" t="s">
        <v>102</v>
      </c>
      <c r="BI7" s="38" t="s">
        <v>102</v>
      </c>
      <c r="BJ7" s="38">
        <v>562.65</v>
      </c>
      <c r="BK7" s="38" t="s">
        <v>102</v>
      </c>
      <c r="BL7" s="38" t="s">
        <v>102</v>
      </c>
      <c r="BM7" s="38" t="s">
        <v>102</v>
      </c>
      <c r="BN7" s="38" t="s">
        <v>102</v>
      </c>
      <c r="BO7" s="38">
        <v>1258.43</v>
      </c>
      <c r="BP7" s="38">
        <v>1260.21</v>
      </c>
      <c r="BQ7" s="38" t="s">
        <v>102</v>
      </c>
      <c r="BR7" s="38" t="s">
        <v>102</v>
      </c>
      <c r="BS7" s="38" t="s">
        <v>102</v>
      </c>
      <c r="BT7" s="38" t="s">
        <v>102</v>
      </c>
      <c r="BU7" s="38">
        <v>98.81</v>
      </c>
      <c r="BV7" s="38" t="s">
        <v>102</v>
      </c>
      <c r="BW7" s="38" t="s">
        <v>102</v>
      </c>
      <c r="BX7" s="38" t="s">
        <v>102</v>
      </c>
      <c r="BY7" s="38" t="s">
        <v>102</v>
      </c>
      <c r="BZ7" s="38">
        <v>73.36</v>
      </c>
      <c r="CA7" s="38">
        <v>75.290000000000006</v>
      </c>
      <c r="CB7" s="38" t="s">
        <v>102</v>
      </c>
      <c r="CC7" s="38" t="s">
        <v>102</v>
      </c>
      <c r="CD7" s="38" t="s">
        <v>102</v>
      </c>
      <c r="CE7" s="38" t="s">
        <v>102</v>
      </c>
      <c r="CF7" s="38">
        <v>202.66</v>
      </c>
      <c r="CG7" s="38" t="s">
        <v>102</v>
      </c>
      <c r="CH7" s="38" t="s">
        <v>102</v>
      </c>
      <c r="CI7" s="38" t="s">
        <v>102</v>
      </c>
      <c r="CJ7" s="38" t="s">
        <v>102</v>
      </c>
      <c r="CK7" s="38">
        <v>224.88</v>
      </c>
      <c r="CL7" s="38">
        <v>215.41</v>
      </c>
      <c r="CM7" s="38" t="s">
        <v>102</v>
      </c>
      <c r="CN7" s="38" t="s">
        <v>102</v>
      </c>
      <c r="CO7" s="38" t="s">
        <v>102</v>
      </c>
      <c r="CP7" s="38" t="s">
        <v>102</v>
      </c>
      <c r="CQ7" s="38">
        <v>36.5</v>
      </c>
      <c r="CR7" s="38" t="s">
        <v>102</v>
      </c>
      <c r="CS7" s="38" t="s">
        <v>102</v>
      </c>
      <c r="CT7" s="38" t="s">
        <v>102</v>
      </c>
      <c r="CU7" s="38" t="s">
        <v>102</v>
      </c>
      <c r="CV7" s="38">
        <v>42.4</v>
      </c>
      <c r="CW7" s="38">
        <v>42.9</v>
      </c>
      <c r="CX7" s="38" t="s">
        <v>102</v>
      </c>
      <c r="CY7" s="38" t="s">
        <v>102</v>
      </c>
      <c r="CZ7" s="38" t="s">
        <v>102</v>
      </c>
      <c r="DA7" s="38" t="s">
        <v>102</v>
      </c>
      <c r="DB7" s="38">
        <v>86.33</v>
      </c>
      <c r="DC7" s="38" t="s">
        <v>102</v>
      </c>
      <c r="DD7" s="38" t="s">
        <v>102</v>
      </c>
      <c r="DE7" s="38" t="s">
        <v>102</v>
      </c>
      <c r="DF7" s="38" t="s">
        <v>102</v>
      </c>
      <c r="DG7" s="38">
        <v>84.19</v>
      </c>
      <c r="DH7" s="38">
        <v>84.75</v>
      </c>
      <c r="DI7" s="38" t="s">
        <v>102</v>
      </c>
      <c r="DJ7" s="38" t="s">
        <v>102</v>
      </c>
      <c r="DK7" s="38" t="s">
        <v>102</v>
      </c>
      <c r="DL7" s="38" t="s">
        <v>102</v>
      </c>
      <c r="DM7" s="38">
        <v>36.19</v>
      </c>
      <c r="DN7" s="38" t="s">
        <v>102</v>
      </c>
      <c r="DO7" s="38" t="s">
        <v>102</v>
      </c>
      <c r="DP7" s="38" t="s">
        <v>102</v>
      </c>
      <c r="DQ7" s="38" t="s">
        <v>102</v>
      </c>
      <c r="DR7" s="38">
        <v>21.36</v>
      </c>
      <c r="DS7" s="38">
        <v>23.6</v>
      </c>
      <c r="DT7" s="38" t="s">
        <v>102</v>
      </c>
      <c r="DU7" s="38" t="s">
        <v>102</v>
      </c>
      <c r="DV7" s="38" t="s">
        <v>102</v>
      </c>
      <c r="DW7" s="38" t="s">
        <v>102</v>
      </c>
      <c r="DX7" s="38">
        <v>0</v>
      </c>
      <c r="DY7" s="38" t="s">
        <v>102</v>
      </c>
      <c r="DZ7" s="38" t="s">
        <v>102</v>
      </c>
      <c r="EA7" s="38" t="s">
        <v>102</v>
      </c>
      <c r="EB7" s="38" t="s">
        <v>102</v>
      </c>
      <c r="EC7" s="38">
        <v>0.01</v>
      </c>
      <c r="ED7" s="38">
        <v>0.01</v>
      </c>
      <c r="EE7" s="38" t="s">
        <v>102</v>
      </c>
      <c r="EF7" s="38" t="s">
        <v>102</v>
      </c>
      <c r="EG7" s="38" t="s">
        <v>102</v>
      </c>
      <c r="EH7" s="38" t="s">
        <v>102</v>
      </c>
      <c r="EI7" s="38">
        <v>0</v>
      </c>
      <c r="EJ7" s="38" t="s">
        <v>102</v>
      </c>
      <c r="EK7" s="38" t="s">
        <v>102</v>
      </c>
      <c r="EL7" s="38" t="s">
        <v>102</v>
      </c>
      <c r="EM7" s="38" t="s">
        <v>102</v>
      </c>
      <c r="EN7" s="38">
        <v>0.39</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111</v>
      </c>
      <c r="D13" t="s">
        <v>112</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松永　智子</cp:lastModifiedBy>
  <cp:lastPrinted>2022-02-04T00:32:33Z</cp:lastPrinted>
  <dcterms:created xsi:type="dcterms:W3CDTF">2021-12-03T07:27:17Z</dcterms:created>
  <dcterms:modified xsi:type="dcterms:W3CDTF">2022-02-04T04:15:02Z</dcterms:modified>
  <cp:category/>
</cp:coreProperties>
</file>