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mc:AlternateContent xmlns:mc="http://schemas.openxmlformats.org/markup-compatibility/2006">
    <mc:Choice Requires="x15">
      <x15ac:absPath xmlns:x15ac="http://schemas.microsoft.com/office/spreadsheetml/2010/11/ac" url="R:\共有フォルダ\庄原市本庁舎\企画振興部\農業振興課\★多面的機能支払\R03\004 R03実施状況報告(市⇔組織)\活動組織報告様式\"/>
    </mc:Choice>
  </mc:AlternateContent>
  <xr:revisionPtr revIDLastSave="0" documentId="13_ncr:1_{DA41B3E2-0F11-4F6E-B189-5D0E035B319A}" xr6:coauthVersionLast="36" xr6:coauthVersionMax="36" xr10:uidLastSave="{00000000-0000-0000-0000-000000000000}"/>
  <bookViews>
    <workbookView xWindow="0" yWindow="0" windowWidth="28800" windowHeight="12450" tabRatio="825" xr2:uid="{00000000-000D-0000-FFFF-FFFF00000000}"/>
  </bookViews>
  <sheets>
    <sheet name="活動記録 " sheetId="44" r:id="rId1"/>
    <sheet name="金銭出納簿" sheetId="15" r:id="rId2"/>
    <sheet name="報告書" sheetId="2" r:id="rId3"/>
    <sheet name="報告書（別紙）" sheetId="53" r:id="rId4"/>
    <sheet name="【取組番号早見表】" sheetId="51" r:id="rId5"/>
    <sheet name="【取組番号表】 " sheetId="52" r:id="rId6"/>
    <sheet name="【選択肢】" sheetId="30" state="hidden" r:id="rId7"/>
  </sheets>
  <externalReferences>
    <externalReference r:id="rId8"/>
    <externalReference r:id="rId9"/>
  </externalReferences>
  <definedNames>
    <definedName name="_xlnm._FilterDatabase" localSheetId="2" hidden="1">報告書!#REF!</definedName>
    <definedName name="A.■か□" localSheetId="3">[1]【選択肢】!$A$3:$A$4</definedName>
    <definedName name="A.■か□">【選択肢】!$A$3:$A$4</definedName>
    <definedName name="B.○か空白" localSheetId="3">[2]【選択肢】!$B$3:$B$4</definedName>
    <definedName name="B.○か空白">【選択肢】!$B$3:$B$4</definedName>
    <definedName name="Ｃ1.計画欄" localSheetId="3">[2]【選択肢】!$C$3:$C$4</definedName>
    <definedName name="Ｃ1.計画欄">【選択肢】!$C$3:$C$4</definedName>
    <definedName name="Ｃ2.実施欄" localSheetId="3">[2]【選択肢】!$C$3:$C$5</definedName>
    <definedName name="Ｃ2.実施欄">【選択肢】!$C$3:$C$5</definedName>
    <definedName name="D.農村環境保全活動のテーマ" localSheetId="3">[1]【選択肢】!$D$3:$D$7</definedName>
    <definedName name="D.農村環境保全活動のテーマ">【選択肢】!$D$3:$D$7</definedName>
    <definedName name="E.高度な保全活動" localSheetId="3">[1]【選択肢】!$E$3:$E$11</definedName>
    <definedName name="E.高度な保全活動">【選択肢】!$E$3:$E$11</definedName>
    <definedName name="F.施設" localSheetId="3">[2]【選択肢】!$F$3:$F$5</definedName>
    <definedName name="F.施設">【選択肢】!$F$3:$F$5</definedName>
    <definedName name="G.単位" localSheetId="3">[2]【選択肢】!$G$3:$G$4</definedName>
    <definedName name="G.単位">【選択肢】!$G$3:$G$4</definedName>
    <definedName name="H1.構成員一覧の分類_農業者" localSheetId="3">[1]【選択肢】!$H$3:$H$6</definedName>
    <definedName name="H1.構成員一覧の分類_農業者">【選択肢】!$H$3:$H$6</definedName>
    <definedName name="H2.構成員一覧の分類_農業者以外個人" localSheetId="3">[1]【選択肢】!$H$7</definedName>
    <definedName name="H2.構成員一覧の分類_農業者以外個人">【選択肢】!$H$7</definedName>
    <definedName name="H3.構成員一覧の分類_農業者以外団体" localSheetId="3">[1]【選択肢】!$H$8:$H$15</definedName>
    <definedName name="H3.構成員一覧の分類_農業者以外団体">【選択肢】!$H$8:$H$15</definedName>
    <definedName name="Ｉ.金銭出納簿の区分" localSheetId="3">[1]【選択肢】!$I$3:$I$4</definedName>
    <definedName name="Ｉ.金銭出納簿の区分">【選択肢】!$I$3:$I$4</definedName>
    <definedName name="Ｊ.金銭出納簿の収支の分類" localSheetId="3">[1]【選択肢】!$J$3:$J$10</definedName>
    <definedName name="Ｊ.金銭出納簿の収支の分類">【選択肢】!$J$3:$J$10</definedName>
    <definedName name="K.農村環境保全活動" localSheetId="3">[1]【選択肢】!$Q$44:$Q$56</definedName>
    <definedName name="K.農村環境保全活動">【選択肢】!$Q$44:$Q$56</definedName>
    <definedName name="L.増進活動" localSheetId="3">[1]【選択肢】!$R$57:$R$64</definedName>
    <definedName name="L.増進活動">【選択肢】!$R$57:$R$64</definedName>
    <definedName name="M.長寿命化" localSheetId="3">[2]【選択肢】!$S$66:$S$71</definedName>
    <definedName name="M.長寿命化">【選択肢】!$S$66:$S$71</definedName>
    <definedName name="_xlnm.Print_Area" localSheetId="4">【取組番号早見表】!$A$1:$D$94</definedName>
    <definedName name="_xlnm.Print_Area" localSheetId="5">'【取組番号表】 '!$A$1:$F$190</definedName>
    <definedName name="_xlnm.Print_Area" localSheetId="6">【選択肢】!$K$1:$T$78</definedName>
    <definedName name="_xlnm.Print_Area" localSheetId="0">'活動記録 '!$A$1:$Q$26</definedName>
    <definedName name="_xlnm.Print_Area" localSheetId="1">金銭出納簿!$A$1:$N$51</definedName>
    <definedName name="_xlnm.Print_Area" localSheetId="2">報告書!$A$1:$V$150</definedName>
    <definedName name="_xlnm.Print_Area" localSheetId="3">'報告書（別紙）'!$A$1:$G$51</definedName>
    <definedName name="_xlnm.Print_Titles" localSheetId="0">'活動記録 '!$5:$7</definedName>
    <definedName name="_xlnm.Print_Titles" localSheetId="1">金銭出納簿!$7:$7</definedName>
    <definedName name="Z_4D33B020_8F18_431B_BFB6_22453331905E_.wvu.PrintArea" localSheetId="1" hidden="1">金銭出納簿!$A$1:$L$51</definedName>
  </definedNames>
  <calcPr calcId="191029"/>
</workbook>
</file>

<file path=xl/calcChain.xml><?xml version="1.0" encoding="utf-8"?>
<calcChain xmlns="http://schemas.openxmlformats.org/spreadsheetml/2006/main">
  <c r="D47" i="53" l="1"/>
  <c r="D21" i="53"/>
  <c r="O81" i="2" l="1"/>
  <c r="P11" i="44" l="1"/>
  <c r="P20" i="44" l="1"/>
  <c r="O20" i="44"/>
  <c r="N20" i="44"/>
  <c r="G20" i="44"/>
  <c r="P19" i="44"/>
  <c r="O19" i="44"/>
  <c r="N19" i="44"/>
  <c r="G19" i="44"/>
  <c r="P18" i="44"/>
  <c r="O18" i="44"/>
  <c r="N18" i="44"/>
  <c r="G18" i="44"/>
  <c r="P17" i="44"/>
  <c r="O17" i="44"/>
  <c r="N17" i="44"/>
  <c r="G17" i="44"/>
  <c r="P16" i="44"/>
  <c r="O16" i="44"/>
  <c r="N16" i="44"/>
  <c r="G16" i="44"/>
  <c r="P15" i="44"/>
  <c r="O15" i="44"/>
  <c r="N15" i="44"/>
  <c r="G15" i="44"/>
  <c r="P14" i="44"/>
  <c r="O14" i="44"/>
  <c r="N14" i="44"/>
  <c r="G14" i="44"/>
  <c r="P13" i="44"/>
  <c r="O13" i="44"/>
  <c r="N13" i="44"/>
  <c r="G13" i="44"/>
  <c r="P12" i="44"/>
  <c r="O12" i="44"/>
  <c r="N12" i="44"/>
  <c r="G12" i="44"/>
  <c r="O11" i="44"/>
  <c r="N11" i="44"/>
  <c r="G11" i="44"/>
  <c r="E34" i="15"/>
  <c r="O15" i="2"/>
  <c r="N8" i="44" l="1"/>
  <c r="P73" i="30" l="1"/>
  <c r="E36" i="15" l="1"/>
  <c r="E26" i="44"/>
  <c r="P10" i="44" l="1"/>
  <c r="P21" i="44"/>
  <c r="P22" i="44"/>
  <c r="P9" i="44"/>
  <c r="P8" i="44"/>
  <c r="O22" i="44"/>
  <c r="O21" i="44"/>
  <c r="O10" i="44"/>
  <c r="O9" i="44"/>
  <c r="O8" i="44"/>
  <c r="N22" i="44"/>
  <c r="N21" i="44"/>
  <c r="N10" i="44"/>
  <c r="N9" i="44"/>
  <c r="P72" i="30"/>
  <c r="O111" i="2" l="1"/>
  <c r="G22" i="44"/>
  <c r="G9" i="44"/>
  <c r="P71" i="30"/>
  <c r="P70" i="30"/>
  <c r="P69" i="30"/>
  <c r="P68" i="30"/>
  <c r="P67" i="30"/>
  <c r="P66" i="30"/>
  <c r="P65" i="30"/>
  <c r="O124" i="2" s="1"/>
  <c r="P64" i="30"/>
  <c r="O123" i="2" s="1"/>
  <c r="P63" i="30"/>
  <c r="P62" i="30"/>
  <c r="P61" i="30"/>
  <c r="P60" i="30"/>
  <c r="P59" i="30"/>
  <c r="P58" i="30"/>
  <c r="P57" i="30"/>
  <c r="O116" i="2" s="1"/>
  <c r="P56" i="30"/>
  <c r="P55" i="30"/>
  <c r="P54" i="30"/>
  <c r="P53" i="30"/>
  <c r="P52" i="30"/>
  <c r="P51" i="30"/>
  <c r="P50" i="30"/>
  <c r="P49" i="30"/>
  <c r="P48" i="30"/>
  <c r="P47" i="30"/>
  <c r="P46" i="30"/>
  <c r="P45" i="30"/>
  <c r="P44" i="30"/>
  <c r="P43" i="30"/>
  <c r="O106" i="2" s="1"/>
  <c r="P42" i="30"/>
  <c r="O105" i="2" s="1"/>
  <c r="P41" i="30"/>
  <c r="P40" i="30"/>
  <c r="P39" i="30"/>
  <c r="P38" i="30"/>
  <c r="O101" i="2" s="1"/>
  <c r="P37" i="30"/>
  <c r="O100" i="2" s="1"/>
  <c r="P36" i="30"/>
  <c r="O99" i="2" s="1"/>
  <c r="P35" i="30"/>
  <c r="P34" i="30"/>
  <c r="O96" i="2" s="1"/>
  <c r="P33" i="30"/>
  <c r="O94" i="2" s="1"/>
  <c r="P32" i="30"/>
  <c r="P31" i="30"/>
  <c r="P30" i="30"/>
  <c r="P29" i="30"/>
  <c r="P28" i="30"/>
  <c r="P27" i="30"/>
  <c r="P26" i="30"/>
  <c r="P25" i="30"/>
  <c r="P24" i="30"/>
  <c r="P23" i="30"/>
  <c r="P22" i="30"/>
  <c r="P21" i="30"/>
  <c r="O76" i="2" s="1"/>
  <c r="P20" i="30"/>
  <c r="O75" i="2" s="1"/>
  <c r="P19" i="30"/>
  <c r="P18" i="30"/>
  <c r="P17" i="30"/>
  <c r="O72" i="2" s="1"/>
  <c r="P16" i="30"/>
  <c r="P15" i="30"/>
  <c r="P14" i="30"/>
  <c r="O69" i="2" s="1"/>
  <c r="P13" i="30"/>
  <c r="P12" i="30"/>
  <c r="P11" i="30"/>
  <c r="O66" i="2" s="1"/>
  <c r="P10" i="30"/>
  <c r="P9" i="30"/>
  <c r="P8" i="30"/>
  <c r="O61" i="2" s="1"/>
  <c r="P7" i="30"/>
  <c r="P6" i="30"/>
  <c r="O104" i="2"/>
  <c r="G25" i="15"/>
  <c r="O122" i="2"/>
  <c r="F26" i="44"/>
  <c r="G21" i="44"/>
  <c r="G10" i="44"/>
  <c r="G8" i="44"/>
  <c r="R142" i="2"/>
  <c r="J38" i="15"/>
  <c r="J37" i="15"/>
  <c r="L36" i="2" s="1"/>
  <c r="J36" i="15"/>
  <c r="L35" i="2" s="1"/>
  <c r="J35" i="15"/>
  <c r="L34" i="2" s="1"/>
  <c r="J34" i="15"/>
  <c r="L33" i="2" s="1"/>
  <c r="I33" i="15"/>
  <c r="I32" i="15"/>
  <c r="L22" i="2" s="1"/>
  <c r="I31" i="15"/>
  <c r="L20" i="2" s="1"/>
  <c r="E38" i="15"/>
  <c r="E37" i="15"/>
  <c r="L31" i="2" s="1"/>
  <c r="L30" i="2"/>
  <c r="E35" i="15"/>
  <c r="L29" i="2" s="1"/>
  <c r="L28" i="2"/>
  <c r="D33" i="15"/>
  <c r="L23" i="2" s="1"/>
  <c r="D32" i="15"/>
  <c r="L21" i="2" s="1"/>
  <c r="D31" i="15"/>
  <c r="L19" i="2" s="1"/>
  <c r="H25" i="15"/>
  <c r="R138" i="2"/>
  <c r="R139" i="2"/>
  <c r="R140" i="2"/>
  <c r="R141" i="2"/>
  <c r="S139" i="2"/>
  <c r="S140" i="2"/>
  <c r="Q141" i="2"/>
  <c r="S142" i="2"/>
  <c r="O138" i="2"/>
  <c r="I8" i="15"/>
  <c r="I9" i="15" s="1"/>
  <c r="K38" i="15"/>
  <c r="K37" i="15"/>
  <c r="K36" i="15"/>
  <c r="K35" i="15"/>
  <c r="K34" i="15"/>
  <c r="L37" i="2" l="1"/>
  <c r="I10" i="15"/>
  <c r="I11" i="15" s="1"/>
  <c r="I12" i="15" s="1"/>
  <c r="I13" i="15" s="1"/>
  <c r="I14" i="15" s="1"/>
  <c r="I15" i="15" s="1"/>
  <c r="I16" i="15" s="1"/>
  <c r="I17" i="15" s="1"/>
  <c r="I18" i="15" s="1"/>
  <c r="L24" i="2"/>
  <c r="O118" i="2"/>
  <c r="O117" i="2"/>
  <c r="O121" i="2"/>
  <c r="O120" i="2"/>
  <c r="O119" i="2"/>
  <c r="O91" i="2"/>
  <c r="O73" i="2"/>
  <c r="O58" i="2"/>
  <c r="O68" i="2"/>
  <c r="O93" i="2"/>
  <c r="O80" i="2"/>
  <c r="O108" i="2"/>
  <c r="O63" i="2"/>
  <c r="O74" i="2"/>
  <c r="O98" i="2"/>
  <c r="O92" i="2"/>
  <c r="O109" i="2"/>
  <c r="O71" i="2"/>
  <c r="O70" i="2"/>
  <c r="O59" i="2"/>
  <c r="O110" i="2"/>
  <c r="O102" i="2"/>
  <c r="O103" i="2"/>
  <c r="O90" i="2"/>
  <c r="O113" i="2"/>
  <c r="O67" i="2"/>
  <c r="O107" i="2"/>
  <c r="O82" i="2"/>
  <c r="O86" i="2"/>
  <c r="O65" i="2"/>
  <c r="O84" i="2"/>
  <c r="O85" i="2"/>
  <c r="O83" i="2"/>
  <c r="G26" i="44"/>
  <c r="I40" i="15"/>
  <c r="J39" i="15" s="1"/>
  <c r="L40" i="2" s="1"/>
  <c r="L32" i="2"/>
  <c r="Y111" i="2"/>
  <c r="Q140" i="2"/>
  <c r="D40" i="15"/>
  <c r="E39" i="15" s="1"/>
  <c r="L38" i="2" s="1"/>
  <c r="O141" i="2"/>
  <c r="S138" i="2"/>
  <c r="O140" i="2"/>
  <c r="Q138" i="2"/>
  <c r="Q139" i="2"/>
  <c r="Q142" i="2"/>
  <c r="I25" i="15"/>
  <c r="L27" i="2"/>
  <c r="Y142" i="2"/>
  <c r="O139" i="2"/>
  <c r="O142" i="2"/>
  <c r="S141" i="2"/>
  <c r="L42" i="2" l="1"/>
  <c r="I19" i="15"/>
  <c r="I20" i="15" s="1"/>
  <c r="E40" i="15"/>
  <c r="J40" i="15"/>
  <c r="I21" i="15" l="1"/>
  <c r="I22" i="15" s="1"/>
  <c r="I23" i="15" s="1"/>
</calcChain>
</file>

<file path=xl/sharedStrings.xml><?xml version="1.0" encoding="utf-8"?>
<sst xmlns="http://schemas.openxmlformats.org/spreadsheetml/2006/main" count="1282" uniqueCount="724">
  <si>
    <t>（様式第1－８号）</t>
    <rPh sb="3" eb="4">
      <t>ダイ</t>
    </rPh>
    <rPh sb="7" eb="8">
      <t>ゴウ</t>
    </rPh>
    <phoneticPr fontId="2"/>
  </si>
  <si>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</si>
  <si>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</si>
  <si>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</si>
  <si>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</si>
  <si>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</si>
  <si>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</si>
  <si>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</si>
  <si>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</si>
  <si>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</si>
  <si>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</si>
  <si>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</si>
  <si>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</si>
  <si>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</si>
  <si>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</si>
  <si>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</si>
  <si>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</si>
  <si>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</si>
  <si>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</si>
  <si>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</si>
  <si>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</si>
  <si>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</si>
  <si>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延べ数量</t>
    <rPh sb="0" eb="1">
      <t>ノ</t>
    </rPh>
    <rPh sb="2" eb="4">
      <t>スウリョウ</t>
    </rPh>
    <phoneticPr fontId="2"/>
  </si>
  <si>
    <t>活動内容</t>
    <rPh sb="0" eb="2">
      <t>カツドウ</t>
    </rPh>
    <rPh sb="2" eb="4">
      <t>ナイヨウ</t>
    </rPh>
    <phoneticPr fontId="2"/>
  </si>
  <si>
    <t>共通</t>
    <rPh sb="0" eb="2">
      <t>キョウツウ</t>
    </rPh>
    <phoneticPr fontId="2"/>
  </si>
  <si>
    <t>農用地</t>
    <phoneticPr fontId="2"/>
  </si>
  <si>
    <t>実践活動</t>
    <phoneticPr fontId="2"/>
  </si>
  <si>
    <t>合計</t>
    <rPh sb="0" eb="2">
      <t>ゴウケイ</t>
    </rPh>
    <phoneticPr fontId="2"/>
  </si>
  <si>
    <t>組織名称</t>
    <rPh sb="0" eb="2">
      <t>ソシキ</t>
    </rPh>
    <rPh sb="2" eb="4">
      <t>メイショウ</t>
    </rPh>
    <phoneticPr fontId="2"/>
  </si>
  <si>
    <t>計画</t>
    <rPh sb="0" eb="2">
      <t>ケイカク</t>
    </rPh>
    <phoneticPr fontId="2"/>
  </si>
  <si>
    <t>内容</t>
    <rPh sb="0" eb="2">
      <t>ナイヨウ</t>
    </rPh>
    <phoneticPr fontId="2"/>
  </si>
  <si>
    <t>（km,箇所）</t>
    <rPh sb="4" eb="6">
      <t>カショ</t>
    </rPh>
    <phoneticPr fontId="2"/>
  </si>
  <si>
    <t>施設区分</t>
    <rPh sb="0" eb="2">
      <t>シセツ</t>
    </rPh>
    <rPh sb="2" eb="4">
      <t>クブン</t>
    </rPh>
    <phoneticPr fontId="2"/>
  </si>
  <si>
    <t>多面的機能支払交付金に係る実施状況報告書</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</si>
  <si>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</si>
  <si>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</si>
  <si>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</si>
  <si>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</si>
  <si>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</si>
  <si>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</si>
  <si>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</si>
  <si>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</si>
  <si>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</si>
  <si>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</si>
  <si>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</si>
  <si>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</si>
  <si>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</si>
  <si>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</si>
  <si>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</si>
  <si>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備考</t>
    <rPh sb="0" eb="2">
      <t>ビコウ</t>
    </rPh>
    <phoneticPr fontId="2"/>
  </si>
  <si>
    <t>農業者</t>
    <rPh sb="0" eb="3">
      <t>ノウギョウシャ</t>
    </rPh>
    <phoneticPr fontId="2"/>
  </si>
  <si>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</si>
  <si>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</si>
  <si>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</si>
  <si>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</si>
  <si>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</si>
  <si>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</si>
  <si>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</si>
  <si>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</si>
  <si>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</si>
  <si>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</si>
  <si>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番号</t>
    <rPh sb="0" eb="2">
      <t>バンゴウ</t>
    </rPh>
    <phoneticPr fontId="18"/>
  </si>
  <si>
    <t>日当</t>
    <rPh sb="0" eb="2">
      <t>ニットウ</t>
    </rPh>
    <phoneticPr fontId="18"/>
  </si>
  <si>
    <t>活動参加者に対して支払った日当</t>
    <rPh sb="0" eb="2">
      <t>カツドウ</t>
    </rPh>
    <rPh sb="2" eb="5">
      <t>サンカシャ</t>
    </rPh>
    <rPh sb="6" eb="7">
      <t>タイ</t>
    </rPh>
    <rPh sb="9" eb="11">
      <t>シハラ</t>
    </rPh>
    <rPh sb="13" eb="15">
      <t>ニットウ</t>
    </rPh>
    <phoneticPr fontId="18"/>
  </si>
  <si>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</si>
  <si>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</si>
  <si>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</si>
  <si>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</si>
  <si>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</si>
  <si>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</si>
  <si>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</si>
  <si>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</si>
  <si>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</si>
  <si>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</si>
  <si>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</si>
  <si>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</si>
  <si>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多面的機能の増進を図る活動</t>
    <rPh sb="0" eb="3">
      <t>タメンテキ</t>
    </rPh>
    <rPh sb="3" eb="5">
      <t>キノウ</t>
    </rPh>
    <rPh sb="6" eb="8">
      <t>ゾウシン</t>
    </rPh>
    <rPh sb="9" eb="10">
      <t>ハカ</t>
    </rPh>
    <rPh sb="11" eb="13">
      <t>カツドウ</t>
    </rPh>
    <phoneticPr fontId="2"/>
  </si>
  <si>
    <t>農業者以外</t>
    <rPh sb="0" eb="3">
      <t>ノウギョウシャ</t>
    </rPh>
    <rPh sb="3" eb="5">
      <t>イガイ</t>
    </rPh>
    <phoneticPr fontId="2"/>
  </si>
  <si>
    <t>（様式第１－7号）</t>
    <rPh sb="1" eb="3">
      <t>ヨウシキ</t>
    </rPh>
    <rPh sb="3" eb="4">
      <t>ダイ</t>
    </rPh>
    <rPh sb="7" eb="8">
      <t>ゴウ</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</si>
  <si>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18"/>
  </si>
  <si>
    <t>■</t>
    <phoneticPr fontId="2"/>
  </si>
  <si>
    <t>□</t>
    <phoneticPr fontId="2"/>
  </si>
  <si>
    <t>（１）農地維持支払</t>
    <rPh sb="3" eb="5">
      <t>ノウチ</t>
    </rPh>
    <rPh sb="5" eb="7">
      <t>イジ</t>
    </rPh>
    <rPh sb="7" eb="9">
      <t>シハライ</t>
    </rPh>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</si>
  <si>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</si>
  <si>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</si>
  <si>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</si>
  <si>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</si>
  <si>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</si>
  <si>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</si>
  <si>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</si>
  <si>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</si>
  <si>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</si>
  <si>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</si>
  <si>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</si>
  <si>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</si>
  <si>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</si>
  <si>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取組</t>
    <rPh sb="0" eb="2">
      <t>トリクミ</t>
    </rPh>
    <phoneticPr fontId="13"/>
  </si>
  <si>
    <t>点検</t>
  </si>
  <si>
    <t>機能診断</t>
  </si>
  <si>
    <t>テーマ</t>
  </si>
  <si>
    <t>水質保全</t>
  </si>
  <si>
    <t>資源循環</t>
  </si>
  <si>
    <t>多面的機能の増進を図る活動</t>
  </si>
  <si>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</si>
  <si>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</si>
  <si>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</si>
  <si>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</si>
  <si>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</si>
  <si>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</si>
  <si>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</si>
  <si>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</si>
  <si>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</si>
  <si>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（様式第１－６号）</t>
    <rPh sb="1" eb="3">
      <t>ヨウシキ</t>
    </rPh>
    <rPh sb="3" eb="4">
      <t>ダイ</t>
    </rPh>
    <rPh sb="7" eb="8">
      <t>ゴウ</t>
    </rPh>
    <phoneticPr fontId="2"/>
  </si>
  <si>
    <t>前年度持越</t>
    <rPh sb="0" eb="3">
      <t>ゼンネンド</t>
    </rPh>
    <rPh sb="3" eb="5">
      <t>モチコシ</t>
    </rPh>
    <phoneticPr fontId="2"/>
  </si>
  <si>
    <t>交付金</t>
    <rPh sb="0" eb="3">
      <t>コウフキン</t>
    </rPh>
    <phoneticPr fontId="2"/>
  </si>
  <si>
    <t>前年度からの持越金</t>
    <rPh sb="0" eb="3">
      <t>ゼンネンド</t>
    </rPh>
    <rPh sb="6" eb="8">
      <t>モチコシ</t>
    </rPh>
    <rPh sb="8" eb="9">
      <t>キン</t>
    </rPh>
    <phoneticPr fontId="18"/>
  </si>
  <si>
    <t>支出の部</t>
    <rPh sb="0" eb="2">
      <t>シシュツ</t>
    </rPh>
    <rPh sb="3" eb="4">
      <t>ブ</t>
    </rPh>
    <phoneticPr fontId="2"/>
  </si>
  <si>
    <t>支払区分</t>
    <rPh sb="0" eb="2">
      <t>シハライ</t>
    </rPh>
    <rPh sb="2" eb="4">
      <t>クブン</t>
    </rPh>
    <phoneticPr fontId="2"/>
  </si>
  <si>
    <t>生物多様性保全計画の策定</t>
  </si>
  <si>
    <t>資源循環計画の策定</t>
  </si>
  <si>
    <t>生物の生息状況の把握</t>
  </si>
  <si>
    <t>外来種の駆除</t>
  </si>
  <si>
    <t>水質モニタリングの実施・記録管理</t>
  </si>
  <si>
    <t>施設等の定期的な巡回点検・清掃</t>
  </si>
  <si>
    <t>水田の貯留機能向上活動</t>
  </si>
  <si>
    <t>地域資源の活用・資源循環活動</t>
  </si>
  <si>
    <t>遊休農地の有効活用</t>
  </si>
  <si>
    <t>地域住民による直営施工</t>
  </si>
  <si>
    <t>防災・減災力の強化</t>
  </si>
  <si>
    <t>農村環境保全活動の幅広い展開</t>
  </si>
  <si>
    <t>農村文化の伝承を通じた農村コミュニティの強化</t>
  </si>
  <si>
    <t>資源向上（長寿命化）</t>
    <rPh sb="0" eb="2">
      <t>シゲン</t>
    </rPh>
    <rPh sb="2" eb="4">
      <t>コウジョウ</t>
    </rPh>
    <rPh sb="5" eb="9">
      <t>チョウジュミョウカ</t>
    </rPh>
    <phoneticPr fontId="18"/>
  </si>
  <si>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</si>
  <si>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</si>
  <si>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</si>
  <si>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農地維持・資源向上（共同）交付金</t>
    <rPh sb="0" eb="2">
      <t>ノウチ</t>
    </rPh>
    <rPh sb="2" eb="4">
      <t>イジ</t>
    </rPh>
    <rPh sb="5" eb="7">
      <t>シゲン</t>
    </rPh>
    <rPh sb="7" eb="9">
      <t>コウジョウ</t>
    </rPh>
    <rPh sb="10" eb="12">
      <t>キョウドウ</t>
    </rPh>
    <rPh sb="13" eb="16">
      <t>コウフキン</t>
    </rPh>
    <phoneticPr fontId="2"/>
  </si>
  <si>
    <t>費目</t>
    <rPh sb="0" eb="2">
      <t>ヒモク</t>
    </rPh>
    <phoneticPr fontId="18"/>
  </si>
  <si>
    <t>※「分類」には、下表を参考に該当する費目の番号を記入します。</t>
    <rPh sb="2" eb="4">
      <t>ブンルイ</t>
    </rPh>
    <rPh sb="8" eb="10">
      <t>カヒョウ</t>
    </rPh>
    <rPh sb="11" eb="13">
      <t>サンコウ</t>
    </rPh>
    <rPh sb="14" eb="16">
      <t>ガイトウ</t>
    </rPh>
    <rPh sb="18" eb="20">
      <t>ヒモク</t>
    </rPh>
    <rPh sb="21" eb="23">
      <t>バンゴウ</t>
    </rPh>
    <rPh sb="24" eb="26">
      <t>キニュウ</t>
    </rPh>
    <phoneticPr fontId="18"/>
  </si>
  <si>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</si>
  <si>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</si>
  <si>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</si>
  <si>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</si>
  <si>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</si>
  <si>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</si>
  <si>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</si>
  <si>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</si>
  <si>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</si>
  <si>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</si>
  <si>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</si>
  <si>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</si>
  <si>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</si>
  <si>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</si>
  <si>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</si>
  <si>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</si>
  <si>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</si>
  <si>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</si>
  <si>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</si>
  <si>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</si>
  <si>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</si>
  <si>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</si>
  <si>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</si>
  <si>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</si>
  <si>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</si>
  <si>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</si>
  <si>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</si>
  <si>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</si>
  <si>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</si>
  <si>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</si>
  <si>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</si>
  <si>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</si>
  <si>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</si>
  <si>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</si>
  <si>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</si>
  <si>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</si>
  <si>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</si>
  <si>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</si>
  <si>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</si>
  <si>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</si>
  <si>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</si>
  <si>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</si>
  <si>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</si>
  <si>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</si>
  <si>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</si>
  <si>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</si>
  <si>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</si>
  <si>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</si>
  <si>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</si>
  <si>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</si>
  <si>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</si>
  <si>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</si>
  <si>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</si>
  <si>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</si>
  <si>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</si>
  <si>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</si>
  <si>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</si>
  <si>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</si>
  <si>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</si>
  <si>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</si>
  <si>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</si>
  <si>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</si>
  <si>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</si>
  <si>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</si>
  <si>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</si>
  <si>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</si>
  <si>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</si>
  <si>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</si>
  <si>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</si>
  <si>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</si>
  <si>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</si>
  <si>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</si>
  <si>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</si>
  <si>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</si>
  <si>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</si>
  <si>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</si>
  <si>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</si>
  <si>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</si>
  <si>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</si>
  <si>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</si>
  <si>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</si>
  <si>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</si>
  <si>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</si>
  <si>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</si>
  <si>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</si>
  <si>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</si>
  <si>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</si>
  <si>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</si>
  <si>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</si>
  <si>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</si>
  <si>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</si>
  <si>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</si>
  <si>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</si>
  <si>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</si>
  <si>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</si>
  <si>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</si>
  <si>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</si>
  <si>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</si>
  <si>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</si>
  <si>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</si>
  <si>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</si>
  <si>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</si>
  <si>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</si>
  <si>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</si>
  <si>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</si>
  <si>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多面的機能支払交付金 金銭出納簿</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</si>
  <si>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</si>
  <si>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</si>
  <si>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18"/>
  </si>
  <si>
    <t>植栽等の景観形成活動</t>
    <rPh sb="0" eb="2">
      <t>ショクサイ</t>
    </rPh>
    <rPh sb="2" eb="3">
      <t>トウ</t>
    </rPh>
    <rPh sb="4" eb="6">
      <t>ケイカン</t>
    </rPh>
    <rPh sb="6" eb="8">
      <t>ケイセイ</t>
    </rPh>
    <rPh sb="8" eb="10">
      <t>カツドウ</t>
    </rPh>
    <phoneticPr fontId="2"/>
  </si>
  <si>
    <t>この線より上に行を挿入してください。</t>
    <rPh sb="2" eb="3">
      <t>セン</t>
    </rPh>
    <rPh sb="5" eb="6">
      <t>ウエ</t>
    </rPh>
    <rPh sb="7" eb="8">
      <t>ギョウ</t>
    </rPh>
    <rPh sb="9" eb="11">
      <t>ソウニュウ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</si>
  <si>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</si>
  <si>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</si>
  <si>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</si>
  <si>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km</t>
    <phoneticPr fontId="1"/>
  </si>
  <si>
    <t>箇所</t>
    <rPh sb="0" eb="2">
      <t>カショ</t>
    </rPh>
    <phoneticPr fontId="1"/>
  </si>
  <si>
    <t>水路の草刈り</t>
    <phoneticPr fontId="2"/>
  </si>
  <si>
    <t>水路の泥上げ</t>
    <phoneticPr fontId="2"/>
  </si>
  <si>
    <t>ため池の草刈り</t>
    <phoneticPr fontId="2"/>
  </si>
  <si>
    <t>ため池の泥上げ</t>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</si>
  <si>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</si>
  <si>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</si>
  <si>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</si>
  <si>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</si>
  <si>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</si>
  <si>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</si>
  <si>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</si>
  <si>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</si>
  <si>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</si>
  <si>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</si>
  <si>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</si>
  <si>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</si>
  <si>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</si>
  <si>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</si>
  <si>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</si>
  <si>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</si>
  <si>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</si>
  <si>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</si>
  <si>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</si>
  <si>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</si>
  <si>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</si>
  <si>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</si>
  <si>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</si>
  <si>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</si>
  <si>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</si>
  <si>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</si>
  <si>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</si>
  <si>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内　　容</t>
    <phoneticPr fontId="2"/>
  </si>
  <si>
    <t>実施日</t>
    <rPh sb="0" eb="3">
      <t>ジッシビ</t>
    </rPh>
    <phoneticPr fontId="2"/>
  </si>
  <si>
    <t>備考</t>
    <rPh sb="0" eb="2">
      <t>ビコウ</t>
    </rPh>
    <phoneticPr fontId="2"/>
  </si>
  <si>
    <t>実施日</t>
    <rPh sb="0" eb="2">
      <t>ジッシ</t>
    </rPh>
    <rPh sb="2" eb="3">
      <t>ヒ</t>
    </rPh>
    <phoneticPr fontId="2"/>
  </si>
  <si>
    <t>活動に参加した最大人数</t>
    <rPh sb="0" eb="2">
      <t>カツドウ</t>
    </rPh>
    <rPh sb="3" eb="5">
      <t>サンカ</t>
    </rPh>
    <rPh sb="7" eb="9">
      <t>サイダイ</t>
    </rPh>
    <rPh sb="9" eb="11">
      <t>ニンズウ</t>
    </rPh>
    <phoneticPr fontId="2"/>
  </si>
  <si>
    <t>実施日</t>
    <rPh sb="0" eb="3">
      <t>ジッシビ</t>
    </rPh>
    <phoneticPr fontId="2"/>
  </si>
  <si>
    <t>研修</t>
    <rPh sb="0" eb="2">
      <t>ケンシュウ</t>
    </rPh>
    <phoneticPr fontId="2"/>
  </si>
  <si>
    <t>研修</t>
    <rPh sb="0" eb="2">
      <t>ケンシュウ</t>
    </rPh>
    <phoneticPr fontId="2"/>
  </si>
  <si>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</si>
  <si>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</si>
  <si>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</si>
  <si>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</si>
  <si>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</si>
  <si>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34　生物多様性保全計画の策定</t>
    <rPh sb="3" eb="5">
      <t>セイブツ</t>
    </rPh>
    <rPh sb="5" eb="8">
      <t>タヨウセイ</t>
    </rPh>
    <rPh sb="8" eb="10">
      <t>ホゼン</t>
    </rPh>
    <rPh sb="10" eb="12">
      <t>ケイカク</t>
    </rPh>
    <rPh sb="13" eb="15">
      <t>サクテイ</t>
    </rPh>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</si>
  <si>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</si>
  <si>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</si>
  <si>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</si>
  <si>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</si>
  <si>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60　広報活動</t>
    <rPh sb="3" eb="5">
      <t>コウホウ</t>
    </rPh>
    <rPh sb="5" eb="7">
      <t>カツドウ</t>
    </rPh>
    <phoneticPr fontId="2"/>
  </si>
  <si>
    <t>52　遊休農地の有効活用</t>
    <rPh sb="3" eb="5">
      <t>ユウキュウ</t>
    </rPh>
    <rPh sb="5" eb="7">
      <t>ノウチ</t>
    </rPh>
    <rPh sb="8" eb="10">
      <t>ユウコウ</t>
    </rPh>
    <rPh sb="10" eb="12">
      <t>カツヨウ</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</si>
  <si>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</si>
  <si>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</si>
  <si>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</si>
  <si>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</si>
  <si>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</si>
  <si>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</si>
  <si>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</si>
  <si>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</si>
  <si>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</si>
  <si>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</si>
  <si>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</si>
  <si>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機能診断・
計画策定</t>
    <rPh sb="0" eb="2">
      <t>キノウ</t>
    </rPh>
    <rPh sb="2" eb="4">
      <t>シンダン</t>
    </rPh>
    <rPh sb="6" eb="8">
      <t>ケイカク</t>
    </rPh>
    <rPh sb="8" eb="10">
      <t>サクテイ</t>
    </rPh>
    <phoneticPr fontId="2"/>
  </si>
  <si>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</si>
  <si>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18"/>
  </si>
  <si>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</si>
  <si>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</si>
  <si>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</si>
  <si>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</si>
  <si>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</si>
  <si>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</si>
  <si>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</si>
  <si>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</si>
  <si>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</si>
  <si>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</si>
  <si>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</si>
  <si>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3"/>
  </si>
  <si>
    <t>２　年度活動計画の策定</t>
    <rPh sb="2" eb="4">
      <t>ネンド</t>
    </rPh>
    <rPh sb="4" eb="6">
      <t>カツドウ</t>
    </rPh>
    <rPh sb="6" eb="8">
      <t>ケイカク</t>
    </rPh>
    <rPh sb="9" eb="11">
      <t>サクテイ</t>
    </rPh>
    <phoneticPr fontId="13"/>
  </si>
  <si>
    <t>４　遊休農地発生防止のための保全管理</t>
    <rPh sb="2" eb="4">
      <t>ユウキュウ</t>
    </rPh>
    <rPh sb="4" eb="6">
      <t>ノウチ</t>
    </rPh>
    <rPh sb="6" eb="8">
      <t>ハッセイ</t>
    </rPh>
    <rPh sb="8" eb="10">
      <t>ボウシ</t>
    </rPh>
    <rPh sb="14" eb="16">
      <t>ホゼン</t>
    </rPh>
    <rPh sb="16" eb="18">
      <t>カンリ</t>
    </rPh>
    <phoneticPr fontId="13"/>
  </si>
  <si>
    <t>５　畦畔・法面・防風林の草刈り</t>
    <rPh sb="2" eb="4">
      <t>ケイハン</t>
    </rPh>
    <rPh sb="5" eb="7">
      <t>ノリメン</t>
    </rPh>
    <rPh sb="8" eb="11">
      <t>ボウフウリン</t>
    </rPh>
    <rPh sb="12" eb="14">
      <t>クサカ</t>
    </rPh>
    <phoneticPr fontId="13"/>
  </si>
  <si>
    <t>６　鳥獣害防護柵等の保守管理</t>
    <rPh sb="2" eb="4">
      <t>チョウジュウ</t>
    </rPh>
    <rPh sb="4" eb="5">
      <t>ガイ</t>
    </rPh>
    <rPh sb="5" eb="8">
      <t>ボウゴサク</t>
    </rPh>
    <rPh sb="8" eb="9">
      <t>トウ</t>
    </rPh>
    <rPh sb="10" eb="12">
      <t>ホシュ</t>
    </rPh>
    <rPh sb="12" eb="14">
      <t>カンリ</t>
    </rPh>
    <phoneticPr fontId="13"/>
  </si>
  <si>
    <t>７　水路の草刈り</t>
    <rPh sb="2" eb="4">
      <t>スイロ</t>
    </rPh>
    <rPh sb="5" eb="7">
      <t>クサカ</t>
    </rPh>
    <phoneticPr fontId="13"/>
  </si>
  <si>
    <t>８　水路の泥上げ</t>
    <rPh sb="2" eb="4">
      <t>スイロ</t>
    </rPh>
    <rPh sb="5" eb="6">
      <t>ドロ</t>
    </rPh>
    <rPh sb="6" eb="7">
      <t>ア</t>
    </rPh>
    <phoneticPr fontId="13"/>
  </si>
  <si>
    <t>９　水路附帯施設の保守管理</t>
    <rPh sb="2" eb="4">
      <t>スイロ</t>
    </rPh>
    <rPh sb="4" eb="6">
      <t>フタイ</t>
    </rPh>
    <rPh sb="6" eb="8">
      <t>シセツ</t>
    </rPh>
    <rPh sb="9" eb="11">
      <t>ホシュ</t>
    </rPh>
    <rPh sb="11" eb="13">
      <t>カンリ</t>
    </rPh>
    <phoneticPr fontId="13"/>
  </si>
  <si>
    <t>10　農道の草刈り</t>
    <rPh sb="3" eb="5">
      <t>ノウドウ</t>
    </rPh>
    <rPh sb="6" eb="8">
      <t>クサカ</t>
    </rPh>
    <phoneticPr fontId="13"/>
  </si>
  <si>
    <t>11　農道側溝の泥上げ</t>
    <rPh sb="3" eb="5">
      <t>ノウドウ</t>
    </rPh>
    <rPh sb="5" eb="7">
      <t>ソッコウ</t>
    </rPh>
    <rPh sb="8" eb="9">
      <t>ドロ</t>
    </rPh>
    <rPh sb="9" eb="10">
      <t>ア</t>
    </rPh>
    <phoneticPr fontId="13"/>
  </si>
  <si>
    <t>12　路面の維持</t>
    <rPh sb="3" eb="5">
      <t>ロメン</t>
    </rPh>
    <rPh sb="6" eb="8">
      <t>イジ</t>
    </rPh>
    <phoneticPr fontId="13"/>
  </si>
  <si>
    <t>13　ため池の草刈り</t>
    <rPh sb="5" eb="6">
      <t>イケ</t>
    </rPh>
    <rPh sb="7" eb="9">
      <t>クサカ</t>
    </rPh>
    <phoneticPr fontId="13"/>
  </si>
  <si>
    <t>14　ため池の泥上げ</t>
    <rPh sb="5" eb="6">
      <t>イケ</t>
    </rPh>
    <rPh sb="7" eb="8">
      <t>ドロ</t>
    </rPh>
    <rPh sb="8" eb="9">
      <t>ア</t>
    </rPh>
    <phoneticPr fontId="13"/>
  </si>
  <si>
    <t>15　ため池附帯施設の保守管理</t>
    <rPh sb="5" eb="6">
      <t>イケ</t>
    </rPh>
    <rPh sb="6" eb="8">
      <t>フタイ</t>
    </rPh>
    <rPh sb="8" eb="10">
      <t>シセツ</t>
    </rPh>
    <rPh sb="11" eb="13">
      <t>ホシュ</t>
    </rPh>
    <rPh sb="13" eb="15">
      <t>カンリ</t>
    </rPh>
    <phoneticPr fontId="13"/>
  </si>
  <si>
    <t>16　異常気象時の対応</t>
    <rPh sb="3" eb="5">
      <t>イジョウ</t>
    </rPh>
    <rPh sb="5" eb="7">
      <t>キショウ</t>
    </rPh>
    <rPh sb="7" eb="8">
      <t>ジ</t>
    </rPh>
    <rPh sb="9" eb="11">
      <t>タイオウ</t>
    </rPh>
    <phoneticPr fontId="13"/>
  </si>
  <si>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</si>
  <si>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</si>
  <si>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</si>
  <si>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</si>
  <si>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</si>
  <si>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3"/>
  </si>
  <si>
    <t>25　水路の機能診断</t>
    <rPh sb="3" eb="5">
      <t>スイロ</t>
    </rPh>
    <rPh sb="6" eb="8">
      <t>キノウ</t>
    </rPh>
    <rPh sb="8" eb="10">
      <t>シンダン</t>
    </rPh>
    <phoneticPr fontId="13"/>
  </si>
  <si>
    <t>26　農道の機能診断</t>
    <rPh sb="3" eb="5">
      <t>ノウドウ</t>
    </rPh>
    <rPh sb="6" eb="8">
      <t>キノウ</t>
    </rPh>
    <rPh sb="8" eb="10">
      <t>シンダン</t>
    </rPh>
    <phoneticPr fontId="13"/>
  </si>
  <si>
    <t>27　ため池の機能診断</t>
    <rPh sb="5" eb="6">
      <t>イケ</t>
    </rPh>
    <rPh sb="7" eb="9">
      <t>キノウ</t>
    </rPh>
    <rPh sb="9" eb="11">
      <t>シンダン</t>
    </rPh>
    <phoneticPr fontId="13"/>
  </si>
  <si>
    <t>28　年度活動計画の策定</t>
    <rPh sb="3" eb="5">
      <t>ネンド</t>
    </rPh>
    <rPh sb="5" eb="7">
      <t>カツドウ</t>
    </rPh>
    <rPh sb="7" eb="9">
      <t>ケイカク</t>
    </rPh>
    <rPh sb="10" eb="12">
      <t>サクテイ</t>
    </rPh>
    <phoneticPr fontId="1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</si>
  <si>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3"/>
  </si>
  <si>
    <t>30　農用地の軽微な補修等</t>
    <rPh sb="3" eb="6">
      <t>ノウヨウチ</t>
    </rPh>
    <rPh sb="7" eb="9">
      <t>ケイビ</t>
    </rPh>
    <rPh sb="10" eb="12">
      <t>ホシュウ</t>
    </rPh>
    <rPh sb="12" eb="13">
      <t>トウ</t>
    </rPh>
    <phoneticPr fontId="13"/>
  </si>
  <si>
    <t>31　水路の軽微な補修等</t>
    <rPh sb="3" eb="5">
      <t>スイロ</t>
    </rPh>
    <rPh sb="6" eb="8">
      <t>ケイビ</t>
    </rPh>
    <rPh sb="9" eb="11">
      <t>ホシュウ</t>
    </rPh>
    <rPh sb="11" eb="12">
      <t>トウ</t>
    </rPh>
    <phoneticPr fontId="13"/>
  </si>
  <si>
    <t>32　農道の軽微な補修等</t>
    <rPh sb="3" eb="5">
      <t>ノウドウ</t>
    </rPh>
    <rPh sb="6" eb="8">
      <t>ケイビ</t>
    </rPh>
    <rPh sb="9" eb="11">
      <t>ホシュウ</t>
    </rPh>
    <rPh sb="11" eb="12">
      <t>トウ</t>
    </rPh>
    <phoneticPr fontId="13"/>
  </si>
  <si>
    <t>33　ため池の軽微な補修等</t>
    <rPh sb="5" eb="6">
      <t>イケ</t>
    </rPh>
    <rPh sb="7" eb="9">
      <t>ケイビ</t>
    </rPh>
    <rPh sb="10" eb="12">
      <t>ホシュウ</t>
    </rPh>
    <rPh sb="12" eb="13">
      <t>トウ</t>
    </rPh>
    <phoneticPr fontId="1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</si>
  <si>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</si>
  <si>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</si>
  <si>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</si>
  <si>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</si>
  <si>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</si>
  <si>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</si>
  <si>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</si>
  <si>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</si>
  <si>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</si>
  <si>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</si>
  <si>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</si>
  <si>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</si>
  <si>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４．</t>
  </si>
  <si>
    <t>５．</t>
  </si>
  <si>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</si>
  <si>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</si>
  <si>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</si>
  <si>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</si>
  <si>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</si>
  <si>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</si>
  <si>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t>日付</t>
    <rPh sb="0" eb="2">
      <t>ヒヅケ</t>
    </rPh>
    <phoneticPr fontId="2"/>
  </si>
  <si>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</si>
  <si>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</si>
  <si>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</si>
  <si>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</si>
  <si>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</si>
  <si>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</si>
  <si>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年度　多面的機能支払交付金　活動記録</t>
    <phoneticPr fontId="2"/>
  </si>
  <si>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</si>
  <si>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</si>
  <si>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増進活動</t>
    <phoneticPr fontId="2"/>
  </si>
  <si>
    <t>１（農地維持）</t>
    <rPh sb="2" eb="4">
      <t>ノウチ</t>
    </rPh>
    <rPh sb="4" eb="6">
      <t>イジ</t>
    </rPh>
    <phoneticPr fontId="2"/>
  </si>
  <si>
    <t>地域住民等（集落外の住民・組織等も含む）との意見交換・ワークショップ・交流会の開催</t>
    <phoneticPr fontId="2"/>
  </si>
  <si>
    <t>２（資源向上）</t>
    <rPh sb="2" eb="4">
      <t>シゲン</t>
    </rPh>
    <rPh sb="4" eb="6">
      <t>コウジョウ</t>
    </rPh>
    <phoneticPr fontId="2"/>
  </si>
  <si>
    <t>３（長寿命化）</t>
    <rPh sb="2" eb="6">
      <t>チョウジュミョウカ</t>
    </rPh>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</si>
  <si>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</si>
  <si>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</si>
  <si>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</si>
  <si>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</si>
  <si>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</si>
  <si>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１（農地維持）</t>
    <phoneticPr fontId="2"/>
  </si>
  <si>
    <t>農村文化の伝承を通じた
農村コミュニティの強化</t>
    <phoneticPr fontId="2"/>
  </si>
  <si>
    <t>組織名：</t>
    <rPh sb="0" eb="3">
      <t>ソシキメイ</t>
    </rPh>
    <phoneticPr fontId="2"/>
  </si>
  <si>
    <t>組織名：</t>
    <rPh sb="0" eb="3">
      <t>ソシキメイ</t>
    </rPh>
    <phoneticPr fontId="18"/>
  </si>
  <si>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18"/>
  </si>
  <si>
    <t>利子等、構成員による活動資金の立替金</t>
    <rPh sb="0" eb="2">
      <t>リシ</t>
    </rPh>
    <rPh sb="2" eb="3">
      <t>トウ</t>
    </rPh>
    <rPh sb="4" eb="7">
      <t>コウセイイン</t>
    </rPh>
    <rPh sb="10" eb="12">
      <t>カツドウ</t>
    </rPh>
    <rPh sb="12" eb="14">
      <t>シキン</t>
    </rPh>
    <rPh sb="15" eb="18">
      <t>タテカエキン</t>
    </rPh>
    <phoneticPr fontId="18"/>
  </si>
  <si>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18"/>
  </si>
  <si>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</si>
  <si>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</si>
  <si>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</si>
  <si>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</si>
  <si>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</si>
  <si>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</si>
  <si>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</si>
  <si>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</si>
  <si>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</si>
  <si>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</si>
  <si>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</si>
  <si>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</si>
  <si>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</si>
  <si>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</si>
  <si>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</si>
  <si>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</si>
  <si>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</si>
  <si>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</si>
  <si>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</si>
  <si>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</si>
  <si>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</si>
  <si>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</si>
  <si>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</si>
  <si>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</si>
  <si>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</si>
  <si>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</si>
  <si>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</si>
  <si>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</si>
  <si>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</si>
  <si>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</si>
  <si>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</si>
  <si>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この線より上に行を挿入してください。</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</si>
  <si>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</si>
  <si>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</si>
  <si>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</si>
  <si>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</si>
  <si>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</si>
  <si>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</si>
  <si>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</si>
  <si>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</si>
  <si>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</si>
  <si>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</si>
  <si>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Ｋ.農村環境保全活動</t>
    <phoneticPr fontId="13"/>
  </si>
  <si>
    <t>Ｌ.増進活動</t>
    <phoneticPr fontId="13"/>
  </si>
  <si>
    <t>Ｍ.長寿命化</t>
    <rPh sb="2" eb="6">
      <t>チョウジュミョウカ</t>
    </rPh>
    <phoneticPr fontId="13"/>
  </si>
  <si>
    <t>活動項目</t>
    <rPh sb="0" eb="2">
      <t>カツドウ</t>
    </rPh>
    <rPh sb="2" eb="4">
      <t>コウモク</t>
    </rPh>
    <phoneticPr fontId="1"/>
  </si>
  <si>
    <t>支払区分</t>
    <rPh sb="0" eb="2">
      <t>シハライ</t>
    </rPh>
    <rPh sb="2" eb="4">
      <t>クブン</t>
    </rPh>
    <phoneticPr fontId="13"/>
  </si>
  <si>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</si>
  <si>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</si>
  <si>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</si>
  <si>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</si>
  <si>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</si>
  <si>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</si>
  <si>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</si>
  <si>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</si>
  <si>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</si>
  <si>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</si>
  <si>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</si>
  <si>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</si>
  <si>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</si>
  <si>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</si>
  <si>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</si>
  <si>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</si>
  <si>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</si>
  <si>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</si>
  <si>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</si>
  <si>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</si>
  <si>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</si>
  <si>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</si>
  <si>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</si>
  <si>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</si>
  <si>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</si>
  <si>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</si>
  <si>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</si>
  <si>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</si>
  <si>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</si>
  <si>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</si>
  <si>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</si>
  <si>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</si>
  <si>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</si>
  <si>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</si>
  <si>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</si>
  <si>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</si>
  <si>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農村協働力の深化に向けた活動への支援</t>
    <rPh sb="12" eb="14">
      <t>カツドウ</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</si>
  <si>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</si>
  <si>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18"/>
  </si>
  <si>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</si>
  <si>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</si>
  <si>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長寿命化への活用</t>
    <rPh sb="0" eb="4">
      <t>チョウジュミョウカ</t>
    </rPh>
    <rPh sb="6" eb="8">
      <t>カツヨウ</t>
    </rPh>
    <phoneticPr fontId="18"/>
  </si>
  <si>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18"/>
  </si>
  <si>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18"/>
  </si>
  <si>
    <t>組織名：</t>
    <rPh sb="0" eb="3">
      <t>ソシキメイ</t>
    </rPh>
    <phoneticPr fontId="2"/>
  </si>
  <si>
    <t>代表者名：</t>
    <rPh sb="0" eb="3">
      <t>ダイヒョウシャ</t>
    </rPh>
    <rPh sb="3" eb="4">
      <t>メイ</t>
    </rPh>
    <phoneticPr fontId="2"/>
  </si>
  <si>
    <t>令和</t>
    <rPh sb="0" eb="2">
      <t>レイワ</t>
    </rPh>
    <phoneticPr fontId="2"/>
  </si>
  <si>
    <t>※行を増やす場合、どこか一行を選択、行全体をコピーし、「コピーしたセルの挿入」をしてください。（自動入力の式が入っているため、単純な行挿入では表示されないものがあります。）</t>
    <rPh sb="1" eb="2">
      <t>ギョウ</t>
    </rPh>
    <rPh sb="3" eb="4">
      <t>フ</t>
    </rPh>
    <rPh sb="6" eb="8">
      <t>バアイ</t>
    </rPh>
    <rPh sb="12" eb="14">
      <t>イチギョウ</t>
    </rPh>
    <rPh sb="15" eb="17">
      <t>センタク</t>
    </rPh>
    <rPh sb="18" eb="19">
      <t>ギョウ</t>
    </rPh>
    <rPh sb="19" eb="21">
      <t>ゼンタイ</t>
    </rPh>
    <rPh sb="36" eb="38">
      <t>ソウニュウ</t>
    </rPh>
    <rPh sb="48" eb="50">
      <t>ジドウ</t>
    </rPh>
    <rPh sb="50" eb="52">
      <t>ニュウリョク</t>
    </rPh>
    <rPh sb="53" eb="54">
      <t>シキ</t>
    </rPh>
    <rPh sb="55" eb="56">
      <t>ハイ</t>
    </rPh>
    <rPh sb="63" eb="65">
      <t>タンジュン</t>
    </rPh>
    <rPh sb="66" eb="67">
      <t>ギョウ</t>
    </rPh>
    <rPh sb="67" eb="69">
      <t>ソウニュウ</t>
    </rPh>
    <rPh sb="71" eb="73">
      <t>ヒョウジ</t>
    </rPh>
    <phoneticPr fontId="2"/>
  </si>
  <si>
    <t>※行を増やす場合、どこか一行を選択、行全体をコピーし、「コピーしたセルの挿入」をしてください。（自動入力の式が入っているため、単純な行挿入では表示されないものがあります。）</t>
    <phoneticPr fontId="2"/>
  </si>
  <si>
    <t>－</t>
  </si>
  <si>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</si>
  <si>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t>
  </si>
  <si>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18"/>
  </si>
  <si>
    <t>返還金、他の活動組織への融通額・返還額</t>
    <rPh sb="0" eb="2">
      <t>ヘンカン</t>
    </rPh>
    <rPh sb="2" eb="3">
      <t>キン</t>
    </rPh>
    <phoneticPr fontId="18"/>
  </si>
  <si>
    <t>例)</t>
    <rPh sb="0" eb="1">
      <t>レイ</t>
    </rPh>
    <phoneticPr fontId="2"/>
  </si>
  <si>
    <t>点検の結果遊休農地化のおそれのある農地はなかった</t>
    <rPh sb="0" eb="2">
      <t>テンケン</t>
    </rPh>
    <rPh sb="3" eb="5">
      <t>ケッカ</t>
    </rPh>
    <rPh sb="5" eb="7">
      <t>ユウキュウ</t>
    </rPh>
    <rPh sb="7" eb="9">
      <t>ノウチ</t>
    </rPh>
    <rPh sb="9" eb="10">
      <t>カ</t>
    </rPh>
    <rPh sb="17" eb="19">
      <t>ノウチ</t>
    </rPh>
    <phoneticPr fontId="2"/>
  </si>
  <si>
    <t>異常気象の発生はなかった</t>
    <rPh sb="0" eb="2">
      <t>イジョウ</t>
    </rPh>
    <rPh sb="2" eb="4">
      <t>キショウ</t>
    </rPh>
    <rPh sb="5" eb="7">
      <t>ハッセイ</t>
    </rPh>
    <phoneticPr fontId="2"/>
  </si>
  <si>
    <t>機能診断の結果実施の必要はなかった</t>
    <rPh sb="0" eb="2">
      <t>キノウ</t>
    </rPh>
    <rPh sb="2" eb="4">
      <t>シンダン</t>
    </rPh>
    <rPh sb="5" eb="7">
      <t>ケッカ</t>
    </rPh>
    <rPh sb="7" eb="9">
      <t>ジッシ</t>
    </rPh>
    <rPh sb="10" eb="12">
      <t>ヒツヨウ</t>
    </rPh>
    <phoneticPr fontId="2"/>
  </si>
  <si>
    <t>翌年度以降実施予定</t>
    <rPh sb="0" eb="9">
      <t>ヨクネンドイコウジッシヨテイ</t>
    </rPh>
    <phoneticPr fontId="2"/>
  </si>
  <si>
    <t>過年度実施済み</t>
    <rPh sb="0" eb="3">
      <t>カネンド</t>
    </rPh>
    <rPh sb="3" eb="5">
      <t>ジッシ</t>
    </rPh>
    <rPh sb="5" eb="6">
      <t>ズ</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</si>
  <si>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2"/>
  </si>
  <si>
    <t>令和　　年　　月　　日</t>
    <rPh sb="0" eb="2">
      <t>レイワ</t>
    </rPh>
    <rPh sb="4" eb="5">
      <t>ネン</t>
    </rPh>
    <rPh sb="7" eb="8">
      <t>ガツ</t>
    </rPh>
    <rPh sb="10" eb="11">
      <t>ニチ</t>
    </rPh>
    <phoneticPr fontId="2"/>
  </si>
  <si>
    <t>※収支については金銭出納簿に入力した値が自動で入ります。</t>
    <rPh sb="1" eb="3">
      <t>シュウシ</t>
    </rPh>
    <rPh sb="8" eb="10">
      <t>キンセン</t>
    </rPh>
    <rPh sb="10" eb="13">
      <t>スイトウボ</t>
    </rPh>
    <rPh sb="14" eb="16">
      <t>ニュウリョク</t>
    </rPh>
    <rPh sb="18" eb="19">
      <t>アタイ</t>
    </rPh>
    <rPh sb="20" eb="22">
      <t>ジドウ</t>
    </rPh>
    <rPh sb="23" eb="24">
      <t>ハイ</t>
    </rPh>
    <phoneticPr fontId="2"/>
  </si>
  <si>
    <t>事務処理</t>
    <rPh sb="0" eb="2">
      <t>ジム</t>
    </rPh>
    <rPh sb="2" eb="4">
      <t>ショリ</t>
    </rPh>
    <phoneticPr fontId="2"/>
  </si>
  <si>
    <t>200　事務処理</t>
  </si>
  <si>
    <t>会議</t>
    <rPh sb="0" eb="2">
      <t>カイギ</t>
    </rPh>
    <phoneticPr fontId="2"/>
  </si>
  <si>
    <t>300　会議</t>
  </si>
  <si>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</si>
  <si>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</si>
  <si>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</si>
  <si>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</si>
  <si>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2　年度活動計画の策定</t>
  </si>
  <si>
    <t>3　事務・組織運営等に関する研修、機械の安全使用に関する研修</t>
  </si>
  <si>
    <t>農用地</t>
    <rPh sb="0" eb="3">
      <t>ノウヨウチ</t>
    </rPh>
    <phoneticPr fontId="2"/>
  </si>
  <si>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</si>
  <si>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</si>
  <si>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</si>
  <si>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</si>
  <si>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</si>
  <si>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</si>
  <si>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</si>
  <si>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</si>
  <si>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</si>
  <si>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</si>
  <si>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</si>
  <si>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</si>
  <si>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</si>
  <si>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推進活動</t>
    <rPh sb="0" eb="2">
      <t>スイシン</t>
    </rPh>
    <rPh sb="2" eb="4">
      <t>カツドウ</t>
    </rPh>
    <phoneticPr fontId="2"/>
  </si>
  <si>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</si>
  <si>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</si>
  <si>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</si>
  <si>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</si>
  <si>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</si>
  <si>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</si>
  <si>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</si>
  <si>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</si>
  <si>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</si>
  <si>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</si>
  <si>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</si>
  <si>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</si>
  <si>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</si>
  <si>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</si>
  <si>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</si>
  <si>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</si>
  <si>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</si>
  <si>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</si>
  <si>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</si>
  <si>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</si>
  <si>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</si>
  <si>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</si>
  <si>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</si>
  <si>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</si>
  <si>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</si>
  <si>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</si>
  <si>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</si>
  <si>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</si>
  <si>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資源循環</t>
    <rPh sb="0" eb="2">
      <t>シゲン</t>
    </rPh>
    <rPh sb="2" eb="4">
      <t>ジュンカン</t>
    </rPh>
    <phoneticPr fontId="2"/>
  </si>
  <si>
    <t>38　資源循環計画の策定</t>
  </si>
  <si>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</si>
  <si>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</si>
  <si>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</si>
  <si>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</si>
  <si>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</si>
  <si>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</si>
  <si>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</si>
  <si>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</si>
  <si>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</si>
  <si>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</si>
  <si>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</si>
  <si>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</si>
  <si>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51　啓発・普及活動</t>
  </si>
  <si>
    <t>増進活動</t>
    <rPh sb="0" eb="2">
      <t>ゾウシン</t>
    </rPh>
    <rPh sb="2" eb="4">
      <t>カツドウ</t>
    </rPh>
    <phoneticPr fontId="2"/>
  </si>
  <si>
    <t>52　遊休農地の有効活用</t>
  </si>
  <si>
    <t>53　鳥獣被害防止対策及び環境改善活動の強化</t>
  </si>
  <si>
    <t>54　地域住民による直営施工</t>
  </si>
  <si>
    <t>55　防災・減災力の強化</t>
  </si>
  <si>
    <t>56　農村環境保全活動の幅広い展開</t>
  </si>
  <si>
    <t>57　やすらぎ・福祉及び教育機能の活用</t>
  </si>
  <si>
    <t>58　農村文化の伝承を通じた農村コミュニティの強化</t>
  </si>
  <si>
    <t>59　都道府県、市町村が特に認める活動</t>
  </si>
  <si>
    <t>60　広報活動</t>
  </si>
  <si>
    <t>長寿命化</t>
    <rPh sb="0" eb="4">
      <t>チョウジュミョウカ</t>
    </rPh>
    <phoneticPr fontId="2"/>
  </si>
  <si>
    <t>61　水路の補修</t>
  </si>
  <si>
    <t>62　水路の更新等</t>
  </si>
  <si>
    <t>63　農道の補修</t>
  </si>
  <si>
    <t>64　農道の更新等</t>
  </si>
  <si>
    <t>65　ため池の補修</t>
  </si>
  <si>
    <t>66　ため池（附帯施設）の更新等</t>
  </si>
  <si>
    <t>57　やすらぎ・福祉及び教育機能の活用</t>
    <rPh sb="8" eb="10">
      <t>フクシ</t>
    </rPh>
    <rPh sb="10" eb="11">
      <t>オヨ</t>
    </rPh>
    <rPh sb="12" eb="14">
      <t>キョウイク</t>
    </rPh>
    <rPh sb="14" eb="16">
      <t>キノウ</t>
    </rPh>
    <rPh sb="17" eb="19">
      <t>カツヨウ</t>
    </rPh>
    <phoneticPr fontId="1"/>
  </si>
  <si>
    <t>令和　年度　</t>
    <rPh sb="0" eb="2">
      <t>レイワ</t>
    </rPh>
    <rPh sb="3" eb="5">
      <t>ネンド</t>
    </rPh>
    <phoneticPr fontId="18"/>
  </si>
  <si>
    <t>活動項目番号（左詰め）</t>
    <rPh sb="0" eb="2">
      <t>カツドウ</t>
    </rPh>
    <rPh sb="2" eb="4">
      <t>コウモク</t>
    </rPh>
    <rPh sb="4" eb="6">
      <t>バンゴウ</t>
    </rPh>
    <rPh sb="7" eb="8">
      <t>ヒダリ</t>
    </rPh>
    <rPh sb="8" eb="9">
      <t>ツ</t>
    </rPh>
    <phoneticPr fontId="2"/>
  </si>
  <si>
    <t>活動区分</t>
    <rPh sb="0" eb="2">
      <t>カツドウ</t>
    </rPh>
    <rPh sb="2" eb="4">
      <t>クブン</t>
    </rPh>
    <phoneticPr fontId="2"/>
  </si>
  <si>
    <t>★「活動項目番号」欄には、実施要領別記1-2の国が定める活動指針における取組の番号及び要領第1の２の(1)に基づき都道府県が定める要綱基本方針において追加された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Ph sb="2" eb="4">
      <t>カツドウ</t>
    </rPh>
    <rPh sb="4" eb="6">
      <t>コウモク</t>
    </rPh>
    <rPh sb="6" eb="8">
      <t>バンゴウ</t>
    </rPh>
    <rPh sb="9" eb="10">
      <t>ラン</t>
    </rPh>
    <rPh sb="13" eb="15">
      <t>ジッシ</t>
    </rPh>
    <rPh sb="15" eb="17">
      <t>ヨウリョウ</t>
    </rPh>
    <rPh sb="17" eb="19">
      <t>ベッキ</t>
    </rPh>
    <rPh sb="23" eb="24">
      <t>クニ</t>
    </rPh>
    <rPh sb="25" eb="26">
      <t>サダ</t>
    </rPh>
    <rPh sb="28" eb="30">
      <t>カツドウ</t>
    </rPh>
    <rPh sb="30" eb="32">
      <t>シシン</t>
    </rPh>
    <rPh sb="36" eb="38">
      <t>トリクミ</t>
    </rPh>
    <rPh sb="39" eb="41">
      <t>バンゴウ</t>
    </rPh>
    <rPh sb="41" eb="42">
      <t>オヨ</t>
    </rPh>
    <rPh sb="43" eb="45">
      <t>ヨウリョウ</t>
    </rPh>
    <rPh sb="45" eb="46">
      <t>ダイ</t>
    </rPh>
    <rPh sb="54" eb="55">
      <t>モト</t>
    </rPh>
    <rPh sb="57" eb="61">
      <t>トドウフケン</t>
    </rPh>
    <rPh sb="62" eb="63">
      <t>サダ</t>
    </rPh>
    <rPh sb="65" eb="67">
      <t>ヨウコウ</t>
    </rPh>
    <rPh sb="67" eb="69">
      <t>キホン</t>
    </rPh>
    <rPh sb="69" eb="71">
      <t>ホウシン</t>
    </rPh>
    <rPh sb="75" eb="77">
      <t>ツイカ</t>
    </rPh>
    <rPh sb="84" eb="86">
      <t>カツドウ</t>
    </rPh>
    <rPh sb="86" eb="88">
      <t>コウモク</t>
    </rPh>
    <rPh sb="89" eb="91">
      <t>バンゴウ</t>
    </rPh>
    <rPh sb="92" eb="94">
      <t>キニュウ</t>
    </rPh>
    <rPh sb="100" eb="101">
      <t>タ</t>
    </rPh>
    <rPh sb="102" eb="104">
      <t>ジム</t>
    </rPh>
    <rPh sb="104" eb="106">
      <t>ショリ</t>
    </rPh>
    <rPh sb="110" eb="111">
      <t>バン</t>
    </rPh>
    <rPh sb="112" eb="114">
      <t>カイギ</t>
    </rPh>
    <rPh sb="114" eb="115">
      <t>トウ</t>
    </rPh>
    <rPh sb="119" eb="120">
      <t>バン</t>
    </rPh>
    <rPh sb="121" eb="123">
      <t>キニュウ</t>
    </rPh>
    <rPh sb="129" eb="131">
      <t>ドウイツ</t>
    </rPh>
    <rPh sb="131" eb="132">
      <t>ヒ</t>
    </rPh>
    <rPh sb="133" eb="135">
      <t>フクスウ</t>
    </rPh>
    <rPh sb="136" eb="138">
      <t>カツドウ</t>
    </rPh>
    <rPh sb="139" eb="140">
      <t>オコナ</t>
    </rPh>
    <rPh sb="142" eb="144">
      <t>バアイ</t>
    </rPh>
    <rPh sb="146" eb="148">
      <t>ガイトウ</t>
    </rPh>
    <rPh sb="150" eb="151">
      <t>スベ</t>
    </rPh>
    <rPh sb="153" eb="155">
      <t>カツドウ</t>
    </rPh>
    <rPh sb="155" eb="157">
      <t>コウモク</t>
    </rPh>
    <rPh sb="157" eb="159">
      <t>バンゴウ</t>
    </rPh>
    <rPh sb="160" eb="162">
      <t>ヒダリヅ</t>
    </rPh>
    <rPh sb="164" eb="165">
      <t>イチ</t>
    </rPh>
    <rPh sb="165" eb="166">
      <t>ギョウ</t>
    </rPh>
    <rPh sb="167" eb="169">
      <t>キニュウ</t>
    </rPh>
    <rPh sb="176" eb="178">
      <t>バンゴウ</t>
    </rPh>
    <rPh sb="178" eb="179">
      <t>ラン</t>
    </rPh>
    <rPh sb="180" eb="181">
      <t>タ</t>
    </rPh>
    <rPh sb="184" eb="186">
      <t>バアイ</t>
    </rPh>
    <rPh sb="188" eb="191">
      <t>フクスウギョウ</t>
    </rPh>
    <rPh sb="192" eb="193">
      <t>ワ</t>
    </rPh>
    <rPh sb="195" eb="197">
      <t>キニュウ</t>
    </rPh>
    <phoneticPr fontId="2"/>
  </si>
  <si>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18"/>
  </si>
  <si>
    <t>令和　　年度　多面的機能支払交付金に係る実施状況報告書</t>
    <rPh sb="0" eb="2">
      <t>レイワ</t>
    </rPh>
    <rPh sb="4" eb="6">
      <t>ネンド</t>
    </rPh>
    <rPh sb="5" eb="6">
      <t>ド</t>
    </rPh>
    <rPh sb="6" eb="8">
      <t>ヘイネンド</t>
    </rPh>
    <phoneticPr fontId="2"/>
  </si>
  <si>
    <t>令和　　年　　月　　日</t>
    <rPh sb="0" eb="2">
      <t>レイワ</t>
    </rPh>
    <rPh sb="4" eb="5">
      <t>ネン</t>
    </rPh>
    <rPh sb="7" eb="8">
      <t>ガツ</t>
    </rPh>
    <rPh sb="10" eb="11">
      <t>ニチ</t>
    </rPh>
    <phoneticPr fontId="2"/>
  </si>
  <si>
    <t>庄　原　市　長　　様</t>
    <rPh sb="0" eb="1">
      <t>ショウ</t>
    </rPh>
    <rPh sb="2" eb="3">
      <t>ハラ</t>
    </rPh>
    <rPh sb="4" eb="5">
      <t>シ</t>
    </rPh>
    <rPh sb="6" eb="7">
      <t>チョウ</t>
    </rPh>
    <rPh sb="9" eb="10">
      <t>サマ</t>
    </rPh>
    <phoneticPr fontId="2"/>
  </si>
  <si>
    <t>＜令和　年度　収支実績　令和　年３月３１日現在＞</t>
    <rPh sb="1" eb="3">
      <t>レイワ</t>
    </rPh>
    <rPh sb="4" eb="6">
      <t>ネンド</t>
    </rPh>
    <rPh sb="7" eb="9">
      <t>シュウシ</t>
    </rPh>
    <rPh sb="9" eb="11">
      <t>ジッセキ</t>
    </rPh>
    <rPh sb="12" eb="14">
      <t>レイワ</t>
    </rPh>
    <rPh sb="15" eb="16">
      <t>ネン</t>
    </rPh>
    <rPh sb="17" eb="18">
      <t>ツキ</t>
    </rPh>
    <rPh sb="20" eb="21">
      <t>ニチ</t>
    </rPh>
    <rPh sb="21" eb="23">
      <t>ゲンザイ</t>
    </rPh>
    <phoneticPr fontId="2"/>
  </si>
  <si>
    <t>4月1日～3月31日の間に開催した総会の日付を入力</t>
    <rPh sb="1" eb="2">
      <t>ガツ</t>
    </rPh>
    <rPh sb="3" eb="4">
      <t>ニチ</t>
    </rPh>
    <rPh sb="6" eb="7">
      <t>ガツ</t>
    </rPh>
    <rPh sb="9" eb="10">
      <t>ニチ</t>
    </rPh>
    <rPh sb="11" eb="12">
      <t>アイダ</t>
    </rPh>
    <rPh sb="13" eb="15">
      <t>カイサイ</t>
    </rPh>
    <rPh sb="17" eb="19">
      <t>ソウカイ</t>
    </rPh>
    <rPh sb="20" eb="22">
      <t>ヒヅケ</t>
    </rPh>
    <rPh sb="23" eb="25">
      <t>ニュウリョク</t>
    </rPh>
    <phoneticPr fontId="2"/>
  </si>
  <si>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</si>
  <si>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※計画欄については、活動計画書を参考に該当の箇所で「○」を選択してください。計画にない箇所は「ー」を選択してください。
セルをクリックすると選択用のリストが選べます。
実施欄については活動記録で入力した数字（実施済み）の箇所について自動で「○」が入ります。</t>
    <rPh sb="1" eb="3">
      <t>ケイカク</t>
    </rPh>
    <rPh sb="3" eb="4">
      <t>ラン</t>
    </rPh>
    <rPh sb="10" eb="12">
      <t>カツドウ</t>
    </rPh>
    <rPh sb="12" eb="15">
      <t>ケイカクショ</t>
    </rPh>
    <rPh sb="16" eb="18">
      <t>サンコウ</t>
    </rPh>
    <rPh sb="19" eb="21">
      <t>ガイトウ</t>
    </rPh>
    <rPh sb="22" eb="24">
      <t>カショ</t>
    </rPh>
    <rPh sb="29" eb="31">
      <t>センタク</t>
    </rPh>
    <rPh sb="38" eb="40">
      <t>ケイカク</t>
    </rPh>
    <rPh sb="43" eb="45">
      <t>カショ</t>
    </rPh>
    <rPh sb="50" eb="52">
      <t>センタク</t>
    </rPh>
    <rPh sb="70" eb="72">
      <t>センタク</t>
    </rPh>
    <rPh sb="72" eb="73">
      <t>ヨウ</t>
    </rPh>
    <rPh sb="78" eb="79">
      <t>エラ</t>
    </rPh>
    <rPh sb="84" eb="86">
      <t>ジッシ</t>
    </rPh>
    <rPh sb="86" eb="87">
      <t>ラン</t>
    </rPh>
    <rPh sb="92" eb="94">
      <t>カツドウ</t>
    </rPh>
    <rPh sb="94" eb="96">
      <t>キロク</t>
    </rPh>
    <rPh sb="97" eb="99">
      <t>ニュウリョク</t>
    </rPh>
    <rPh sb="101" eb="103">
      <t>スウジ</t>
    </rPh>
    <rPh sb="104" eb="106">
      <t>ジッシ</t>
    </rPh>
    <rPh sb="106" eb="107">
      <t>ズ</t>
    </rPh>
    <rPh sb="110" eb="112">
      <t>カショ</t>
    </rPh>
    <rPh sb="116" eb="118">
      <t>ジドウ</t>
    </rPh>
    <rPh sb="123" eb="124">
      <t>ハイ</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</si>
  <si>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</si>
  <si>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57　やすらぎ・福祉及び教育機能の活用</t>
    <rPh sb="8" eb="10">
      <t>フクシ</t>
    </rPh>
    <rPh sb="10" eb="11">
      <t>オヨ</t>
    </rPh>
    <rPh sb="12" eb="14">
      <t>キョウイク</t>
    </rPh>
    <rPh sb="14" eb="16">
      <t>キノウ</t>
    </rPh>
    <rPh sb="17" eb="19">
      <t>カツヨウ</t>
    </rPh>
    <phoneticPr fontId="2"/>
  </si>
  <si>
    <t>（旧「農地周りの環境改善活動の強化」）</t>
    <rPh sb="1" eb="2">
      <t>キュウ</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</si>
  <si>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</si>
  <si>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</si>
  <si>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</si>
  <si>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a</t>
    <phoneticPr fontId="2"/>
  </si>
  <si>
    <t>例）</t>
    <rPh sb="0" eb="1">
      <t>レイ</t>
    </rPh>
    <phoneticPr fontId="2"/>
  </si>
  <si>
    <t>点検の結果実施の必要はなかった</t>
    <rPh sb="0" eb="2">
      <t>テンケン</t>
    </rPh>
    <rPh sb="3" eb="5">
      <t>ケッカ</t>
    </rPh>
    <rPh sb="5" eb="7">
      <t>ジッシ</t>
    </rPh>
    <rPh sb="8" eb="10">
      <t>ヒツヨウ</t>
    </rPh>
    <phoneticPr fontId="2"/>
  </si>
  <si>
    <t>活動番号早見表</t>
    <rPh sb="0" eb="2">
      <t>カツドウ</t>
    </rPh>
    <rPh sb="2" eb="4">
      <t>バンゴウ</t>
    </rPh>
    <rPh sb="4" eb="5">
      <t>ハヤ</t>
    </rPh>
    <rPh sb="5" eb="6">
      <t>ミ</t>
    </rPh>
    <rPh sb="6" eb="7">
      <t>ヒョウ</t>
    </rPh>
    <phoneticPr fontId="2"/>
  </si>
  <si>
    <t>活動番号</t>
    <rPh sb="0" eb="2">
      <t>カツドウ</t>
    </rPh>
    <rPh sb="2" eb="4">
      <t>バンゴウ</t>
    </rPh>
    <phoneticPr fontId="2"/>
  </si>
  <si>
    <t>会議など</t>
    <rPh sb="0" eb="2">
      <t>カイギ</t>
    </rPh>
    <phoneticPr fontId="2"/>
  </si>
  <si>
    <t>【農地維持活動】</t>
    <rPh sb="1" eb="3">
      <t>ノウチ</t>
    </rPh>
    <rPh sb="3" eb="5">
      <t>イジ</t>
    </rPh>
    <rPh sb="5" eb="7">
      <t>カツドウ</t>
    </rPh>
    <phoneticPr fontId="2"/>
  </si>
  <si>
    <t>1．地域資源の基礎的な保全活動</t>
    <phoneticPr fontId="2"/>
  </si>
  <si>
    <t>活動区分</t>
    <rPh sb="2" eb="4">
      <t>クブン</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</si>
  <si>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2"/>
  </si>
  <si>
    <t>農用地</t>
    <rPh sb="1" eb="3">
      <t>ヨウチ</t>
    </rPh>
    <phoneticPr fontId="2"/>
  </si>
  <si>
    <t>遊休農地発生防止のための保全管理</t>
    <phoneticPr fontId="2"/>
  </si>
  <si>
    <t>畦畔・法面・防風林の草刈り</t>
    <rPh sb="0" eb="2">
      <t>ケイハン</t>
    </rPh>
    <rPh sb="3" eb="5">
      <t>ノリメン</t>
    </rPh>
    <rPh sb="6" eb="9">
      <t>ボウフウリン</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</si>
  <si>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</si>
  <si>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t>
    <phoneticPr fontId="2"/>
  </si>
  <si>
    <t>水路附帯施設の保守管理</t>
    <rPh sb="0" eb="2">
      <t>スイロ</t>
    </rPh>
    <rPh sb="2" eb="4">
      <t>フタイ</t>
    </rPh>
    <rPh sb="4" eb="6">
      <t>シセツ</t>
    </rPh>
    <rPh sb="7" eb="9">
      <t>ホシュ</t>
    </rPh>
    <phoneticPr fontId="2"/>
  </si>
  <si>
    <t>農道</t>
    <rPh sb="1" eb="2">
      <t>ミチ</t>
    </rPh>
    <phoneticPr fontId="2"/>
  </si>
  <si>
    <t>農道の草刈り</t>
    <rPh sb="0" eb="2">
      <t>ノウドウ</t>
    </rPh>
    <phoneticPr fontId="2"/>
  </si>
  <si>
    <t>農道側溝の泥上げ</t>
    <rPh sb="0" eb="2">
      <t>ノウドウ</t>
    </rPh>
    <rPh sb="2" eb="4">
      <t>ソッコウ</t>
    </rPh>
    <phoneticPr fontId="2"/>
  </si>
  <si>
    <t>ため池附帯施設の保守管理</t>
    <rPh sb="2" eb="3">
      <t>イケ</t>
    </rPh>
    <rPh sb="3" eb="5">
      <t>フタイ</t>
    </rPh>
    <rPh sb="5" eb="7">
      <t>シセツ</t>
    </rPh>
    <rPh sb="8" eb="10">
      <t>ホシュ</t>
    </rPh>
    <phoneticPr fontId="2"/>
  </si>
  <si>
    <t>異常気象時の対応</t>
    <rPh sb="0" eb="2">
      <t>イジョウ</t>
    </rPh>
    <rPh sb="2" eb="5">
      <t>キショウジ</t>
    </rPh>
    <rPh sb="6" eb="8">
      <t>タイオウ</t>
    </rPh>
    <phoneticPr fontId="2"/>
  </si>
  <si>
    <t>２．地域資源の適切な保全管理のための推進活動</t>
    <phoneticPr fontId="2"/>
  </si>
  <si>
    <t>地域資源の適切な保全管理のための推進活動</t>
    <phoneticPr fontId="2"/>
  </si>
  <si>
    <t>農業者の検討会の開催</t>
    <phoneticPr fontId="2"/>
  </si>
  <si>
    <t>農業者に対する意向調査、現地調査</t>
    <phoneticPr fontId="2"/>
  </si>
  <si>
    <t>不在村地主との連絡体制の整備等</t>
    <rPh sb="14" eb="15">
      <t>トウ</t>
    </rPh>
    <phoneticPr fontId="2"/>
  </si>
  <si>
    <t>有識者等による研修会、検討会の開催</t>
    <phoneticPr fontId="2"/>
  </si>
  <si>
    <t>その他</t>
    <rPh sb="2" eb="3">
      <t>タ</t>
    </rPh>
    <phoneticPr fontId="2"/>
  </si>
  <si>
    <t>【資源向上活動（地域資源の質的向上を図る共同活動）】</t>
    <phoneticPr fontId="2"/>
  </si>
  <si>
    <t>１．施設の軽微な補修</t>
    <phoneticPr fontId="2"/>
  </si>
  <si>
    <t>農用地の機能診断</t>
    <rPh sb="4" eb="6">
      <t>キノウ</t>
    </rPh>
    <rPh sb="6" eb="8">
      <t>シンダン</t>
    </rPh>
    <phoneticPr fontId="2"/>
  </si>
  <si>
    <t>水路の機能診断</t>
    <rPh sb="3" eb="5">
      <t>キノウ</t>
    </rPh>
    <rPh sb="5" eb="7">
      <t>シンダン</t>
    </rPh>
    <phoneticPr fontId="2"/>
  </si>
  <si>
    <t>農道の機能診断</t>
    <rPh sb="3" eb="5">
      <t>キノウ</t>
    </rPh>
    <rPh sb="5" eb="7">
      <t>シンダン</t>
    </rPh>
    <phoneticPr fontId="2"/>
  </si>
  <si>
    <t>ため池の機能診断</t>
    <rPh sb="4" eb="6">
      <t>キノウ</t>
    </rPh>
    <rPh sb="6" eb="8">
      <t>シンダン</t>
    </rPh>
    <phoneticPr fontId="2"/>
  </si>
  <si>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</si>
  <si>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</si>
  <si>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</si>
  <si>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3" eb="5">
      <t>ケイビ</t>
    </rPh>
    <rPh sb="6" eb="8">
      <t>ホシュウ</t>
    </rPh>
    <rPh sb="8" eb="9">
      <t>トウ</t>
    </rPh>
    <phoneticPr fontId="2"/>
  </si>
  <si>
    <t>ため池の軽微な補修等</t>
    <rPh sb="2" eb="3">
      <t>イケ</t>
    </rPh>
    <rPh sb="4" eb="6">
      <t>ケイビ</t>
    </rPh>
    <rPh sb="7" eb="9">
      <t>ホシュウ</t>
    </rPh>
    <rPh sb="9" eb="10">
      <t>トウ</t>
    </rPh>
    <phoneticPr fontId="2"/>
  </si>
  <si>
    <t>２．農村環境保全活動</t>
    <phoneticPr fontId="2"/>
  </si>
  <si>
    <t>水質保全計画、農地保全計画の策定</t>
    <rPh sb="7" eb="9">
      <t>ノウチ</t>
    </rPh>
    <rPh sb="9" eb="11">
      <t>ホゼン</t>
    </rPh>
    <rPh sb="11" eb="13">
      <t>ケイカク</t>
    </rPh>
    <rPh sb="14" eb="16">
      <t>サクテイ</t>
    </rPh>
    <phoneticPr fontId="2"/>
  </si>
  <si>
    <t>景観形成・生活環境保全</t>
    <phoneticPr fontId="2"/>
  </si>
  <si>
    <t>景観形成計画、生活環境保全計画の策定</t>
    <rPh sb="4" eb="6">
      <t>ケイカク</t>
    </rPh>
    <phoneticPr fontId="2"/>
  </si>
  <si>
    <t>水田貯留機能増進・地下水かん養</t>
    <phoneticPr fontId="2"/>
  </si>
  <si>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2"/>
  </si>
  <si>
    <t>その他（生態系保全）</t>
    <rPh sb="2" eb="3">
      <t>タ</t>
    </rPh>
    <rPh sb="4" eb="7">
      <t>セイタイケイ</t>
    </rPh>
    <rPh sb="7" eb="9">
      <t>ホゼン</t>
    </rPh>
    <phoneticPr fontId="2"/>
  </si>
  <si>
    <t>畑からの土砂流出対策</t>
    <rPh sb="0" eb="1">
      <t>ハタケ</t>
    </rPh>
    <rPh sb="4" eb="6">
      <t>ドシャ</t>
    </rPh>
    <rPh sb="6" eb="8">
      <t>リュウシュツ</t>
    </rPh>
    <rPh sb="8" eb="10">
      <t>タイサク</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</si>
  <si>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</si>
  <si>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</si>
  <si>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水田の地下水かん養機能向上活動、水源かん養林の保全</t>
    <rPh sb="16" eb="18">
      <t>スイゲン</t>
    </rPh>
    <rPh sb="20" eb="21">
      <t>ヨウ</t>
    </rPh>
    <rPh sb="21" eb="22">
      <t>ハヤシ</t>
    </rPh>
    <rPh sb="23" eb="25">
      <t>ホゼン</t>
    </rPh>
    <phoneticPr fontId="2"/>
  </si>
  <si>
    <t>啓発・普及活動</t>
    <rPh sb="0" eb="2">
      <t>ケイハツ</t>
    </rPh>
    <rPh sb="3" eb="5">
      <t>フキュウ</t>
    </rPh>
    <rPh sb="5" eb="7">
      <t>カツドウ</t>
    </rPh>
    <phoneticPr fontId="2"/>
  </si>
  <si>
    <t>３．多面的機能の増進を図る活動</t>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</si>
  <si>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2"/>
  </si>
  <si>
    <t>やすらぎ・福祉及び教育機能の活用</t>
    <phoneticPr fontId="2"/>
  </si>
  <si>
    <t>【資源向上活動（施設の長寿命化のための活動）】</t>
    <rPh sb="8" eb="10">
      <t>シセツ</t>
    </rPh>
    <rPh sb="11" eb="15">
      <t>チョウジュミョウカ</t>
    </rPh>
    <phoneticPr fontId="2"/>
  </si>
  <si>
    <t>水路の補修</t>
    <rPh sb="0" eb="2">
      <t>スイロ</t>
    </rPh>
    <rPh sb="3" eb="5">
      <t>ホシュウ</t>
    </rPh>
    <phoneticPr fontId="2"/>
  </si>
  <si>
    <t>水路の更新等</t>
    <rPh sb="0" eb="2">
      <t>スイロ</t>
    </rPh>
    <rPh sb="3" eb="5">
      <t>コウシン</t>
    </rPh>
    <rPh sb="5" eb="6">
      <t>トウ</t>
    </rPh>
    <phoneticPr fontId="2"/>
  </si>
  <si>
    <t>農道の補修</t>
    <rPh sb="0" eb="2">
      <t>ノウドウ</t>
    </rPh>
    <rPh sb="3" eb="5">
      <t>ホシュウ</t>
    </rPh>
    <phoneticPr fontId="2"/>
  </si>
  <si>
    <t>農道の更新等</t>
    <rPh sb="0" eb="2">
      <t>ノウドウ</t>
    </rPh>
    <rPh sb="3" eb="5">
      <t>コウシン</t>
    </rPh>
    <rPh sb="5" eb="6">
      <t>トウ</t>
    </rPh>
    <phoneticPr fontId="2"/>
  </si>
  <si>
    <t>ため池の補修</t>
    <rPh sb="2" eb="3">
      <t>イケ</t>
    </rPh>
    <rPh sb="4" eb="6">
      <t>ホシュウ</t>
    </rPh>
    <phoneticPr fontId="2"/>
  </si>
  <si>
    <t>ため池（附帯施設）の更新等</t>
    <rPh sb="2" eb="3">
      <t>イケ</t>
    </rPh>
    <rPh sb="4" eb="6">
      <t>フタイ</t>
    </rPh>
    <rPh sb="6" eb="8">
      <t>シセツ</t>
    </rPh>
    <rPh sb="10" eb="12">
      <t>コウシン</t>
    </rPh>
    <rPh sb="12" eb="13">
      <t>トウ</t>
    </rPh>
    <phoneticPr fontId="2"/>
  </si>
  <si>
    <t>活動番号表</t>
    <rPh sb="0" eb="2">
      <t>カツドウ</t>
    </rPh>
    <rPh sb="2" eb="4">
      <t>バンゴウ</t>
    </rPh>
    <rPh sb="4" eb="5">
      <t>ヒョウ</t>
    </rPh>
    <phoneticPr fontId="2"/>
  </si>
  <si>
    <t>（地域資源の基礎的な保全活動）</t>
    <phoneticPr fontId="2"/>
  </si>
  <si>
    <t>活動の内容（平成30年度までの取組名）</t>
    <rPh sb="0" eb="2">
      <t>カツドウ</t>
    </rPh>
    <rPh sb="3" eb="5">
      <t>ナイヨウ</t>
    </rPh>
    <rPh sb="6" eb="8">
      <t>ヘイセイ</t>
    </rPh>
    <rPh sb="10" eb="12">
      <t>ネンド</t>
    </rPh>
    <rPh sb="15" eb="17">
      <t>トリクミ</t>
    </rPh>
    <rPh sb="17" eb="18">
      <t>メイ</t>
    </rPh>
    <phoneticPr fontId="2"/>
  </si>
  <si>
    <t>点検・
計画
策定</t>
    <rPh sb="0" eb="2">
      <t>テンケン</t>
    </rPh>
    <rPh sb="4" eb="6">
      <t>ケイカク</t>
    </rPh>
    <rPh sb="7" eb="9">
      <t>サクテイ</t>
    </rPh>
    <phoneticPr fontId="2"/>
  </si>
  <si>
    <t>遊休農地発生防止の
ための保全管理</t>
    <phoneticPr fontId="2"/>
  </si>
  <si>
    <t>畦畔・法面・防風林の
草刈り</t>
    <rPh sb="0" eb="2">
      <t>ケイハン</t>
    </rPh>
    <rPh sb="3" eb="5">
      <t>ノリメン</t>
    </rPh>
    <rPh sb="6" eb="9">
      <t>ボウフウリン</t>
    </rPh>
    <rPh sb="11" eb="13">
      <t>クサカ</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</si>
  <si>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</si>
  <si>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</si>
  <si>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phoneticPr fontId="2"/>
  </si>
  <si>
    <t>（地域資源の適切な保全管理のための推進活動）</t>
    <phoneticPr fontId="2"/>
  </si>
  <si>
    <t>推進活動</t>
    <phoneticPr fontId="2"/>
  </si>
  <si>
    <t>（施設の軽微な補修）</t>
    <phoneticPr fontId="2"/>
  </si>
  <si>
    <t>（農村環境保全活動）</t>
    <phoneticPr fontId="2"/>
  </si>
  <si>
    <t>活動項目</t>
    <rPh sb="0" eb="4">
      <t>カツドウコウモク</t>
    </rPh>
    <phoneticPr fontId="2"/>
  </si>
  <si>
    <t>景観形成・
生活環境保全</t>
    <phoneticPr fontId="2"/>
  </si>
  <si>
    <t>景観形成計画、
生活環境保全計画の策定</t>
    <rPh sb="4" eb="6">
      <t>ケイカク</t>
    </rPh>
    <phoneticPr fontId="2"/>
  </si>
  <si>
    <t>水田貯留機能増進・
地下水かん養</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</si>
  <si>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2"/>
  </si>
  <si>
    <t>水田の地下水かん養機能向上活動、
水源かん養林の保全</t>
    <rPh sb="17" eb="19">
      <t>スイゲン</t>
    </rPh>
    <rPh sb="21" eb="22">
      <t>ヨウ</t>
    </rPh>
    <rPh sb="22" eb="23">
      <t>ハヤシ</t>
    </rPh>
    <rPh sb="24" eb="26">
      <t>ホゼン</t>
    </rPh>
    <phoneticPr fontId="2"/>
  </si>
  <si>
    <t>（多面的機能の増進を図る活動）</t>
    <phoneticPr fontId="2"/>
  </si>
  <si>
    <t>※　都道府県において、要綱基本方針で追加する活動項目については、活動番号100番台を用いて、上の表に追加すること。</t>
    <rPh sb="2" eb="6">
      <t>トドウフケン</t>
    </rPh>
    <rPh sb="11" eb="13">
      <t>ヨウコウ</t>
    </rPh>
    <rPh sb="13" eb="15">
      <t>キホン</t>
    </rPh>
    <rPh sb="15" eb="17">
      <t>ホウシン</t>
    </rPh>
    <rPh sb="18" eb="20">
      <t>ツイカ</t>
    </rPh>
    <rPh sb="22" eb="24">
      <t>カツドウ</t>
    </rPh>
    <rPh sb="24" eb="26">
      <t>コウモク</t>
    </rPh>
    <rPh sb="32" eb="34">
      <t>カツドウ</t>
    </rPh>
    <rPh sb="34" eb="36">
      <t>バンゴウ</t>
    </rPh>
    <rPh sb="39" eb="41">
      <t>バンダイ</t>
    </rPh>
    <rPh sb="42" eb="43">
      <t>モチ</t>
    </rPh>
    <rPh sb="46" eb="47">
      <t>ウエ</t>
    </rPh>
    <rPh sb="48" eb="49">
      <t>ヒョウ</t>
    </rPh>
    <rPh sb="50" eb="52">
      <t>ツイカ</t>
    </rPh>
    <phoneticPr fontId="2"/>
  </si>
  <si>
    <t>別紙</t>
    <rPh sb="0" eb="2">
      <t>ベッシ</t>
    </rPh>
    <phoneticPr fontId="58"/>
  </si>
  <si>
    <t>持越金の使用予定表</t>
    <rPh sb="0" eb="2">
      <t>モチコシ</t>
    </rPh>
    <rPh sb="2" eb="3">
      <t>キン</t>
    </rPh>
    <rPh sb="4" eb="6">
      <t>シヨウ</t>
    </rPh>
    <rPh sb="6" eb="8">
      <t>ヨテイ</t>
    </rPh>
    <rPh sb="8" eb="9">
      <t>ヒョウ</t>
    </rPh>
    <phoneticPr fontId="58"/>
  </si>
  <si>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</si>
  <si>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58"/>
  </si>
  <si>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58"/>
  </si>
  <si>
    <t>使用時期</t>
    <rPh sb="0" eb="2">
      <t>シヨウ</t>
    </rPh>
    <rPh sb="2" eb="4">
      <t>ジキ</t>
    </rPh>
    <phoneticPr fontId="58"/>
  </si>
  <si>
    <t>使用内容</t>
    <rPh sb="0" eb="2">
      <t>シヨウ</t>
    </rPh>
    <rPh sb="2" eb="4">
      <t>ナイヨウ</t>
    </rPh>
    <phoneticPr fontId="58"/>
  </si>
  <si>
    <t>使用予定金額</t>
    <rPh sb="0" eb="2">
      <t>シヨウ</t>
    </rPh>
    <rPh sb="2" eb="4">
      <t>ヨテイ</t>
    </rPh>
    <rPh sb="4" eb="6">
      <t>キンガク</t>
    </rPh>
    <phoneticPr fontId="58"/>
  </si>
  <si>
    <t>算定根拠</t>
    <rPh sb="0" eb="2">
      <t>サンテイ</t>
    </rPh>
    <rPh sb="2" eb="4">
      <t>コンキョ</t>
    </rPh>
    <phoneticPr fontId="58"/>
  </si>
  <si>
    <t>４月</t>
    <rPh sb="1" eb="2">
      <t>ガツ</t>
    </rPh>
    <phoneticPr fontId="60"/>
  </si>
  <si>
    <t>水路の草刈りに係る資材の購入</t>
    <rPh sb="0" eb="2">
      <t>スイロ</t>
    </rPh>
    <rPh sb="3" eb="5">
      <t>クサカ</t>
    </rPh>
    <rPh sb="7" eb="8">
      <t>カカワ</t>
    </rPh>
    <rPh sb="9" eb="11">
      <t>シザイ</t>
    </rPh>
    <rPh sb="12" eb="14">
      <t>コウニュウ</t>
    </rPh>
    <phoneticPr fontId="60"/>
  </si>
  <si>
    <t>○○○</t>
  </si>
  <si>
    <t>円</t>
    <rPh sb="0" eb="1">
      <t>エン</t>
    </rPh>
    <phoneticPr fontId="58"/>
  </si>
  <si>
    <t>見積書</t>
    <rPh sb="0" eb="3">
      <t>ミツモリショ</t>
    </rPh>
    <phoneticPr fontId="60"/>
  </si>
  <si>
    <t>計</t>
    <rPh sb="0" eb="1">
      <t>ケイ</t>
    </rPh>
    <phoneticPr fontId="58"/>
  </si>
  <si>
    <t>市町村担当者における妥当性の確認欄</t>
    <rPh sb="0" eb="3">
      <t>シチョウソン</t>
    </rPh>
    <rPh sb="3" eb="6">
      <t>タントウシャ</t>
    </rPh>
    <rPh sb="10" eb="13">
      <t>ダトウセイ</t>
    </rPh>
    <rPh sb="14" eb="16">
      <t>カクニン</t>
    </rPh>
    <rPh sb="16" eb="17">
      <t>ラン</t>
    </rPh>
    <phoneticPr fontId="58"/>
  </si>
  <si>
    <t>確認結果</t>
    <rPh sb="0" eb="2">
      <t>カクニン</t>
    </rPh>
    <rPh sb="2" eb="4">
      <t>ケッカ</t>
    </rPh>
    <phoneticPr fontId="58"/>
  </si>
  <si>
    <t>担当者記名</t>
    <rPh sb="0" eb="3">
      <t>タントウシャ</t>
    </rPh>
    <rPh sb="3" eb="5">
      <t>キメイ</t>
    </rPh>
    <phoneticPr fontId="58"/>
  </si>
  <si>
    <t>上記の内容について、妥当であると認める。</t>
    <rPh sb="0" eb="2">
      <t>ジョウキ</t>
    </rPh>
    <rPh sb="3" eb="5">
      <t>ナイヨウ</t>
    </rPh>
    <rPh sb="10" eb="12">
      <t>ダトウ</t>
    </rPh>
    <rPh sb="16" eb="17">
      <t>ミト</t>
    </rPh>
    <phoneticPr fontId="58"/>
  </si>
  <si>
    <t>資源向上（長寿命化）</t>
    <rPh sb="5" eb="9">
      <t>チョウジュミョウカ</t>
    </rPh>
    <phoneticPr fontId="58"/>
  </si>
  <si>
    <t>円</t>
    <rPh sb="0" eb="1">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</si>
</sst>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_);[Red]\(#,##0\)"/>
    <numFmt numFmtId="177" formatCode="&quot;平成&quot;0&quot;年度&quot;"/>
    <numFmt numFmtId="178" formatCode="#,###&quot; a&quot;"/>
    <numFmt numFmtId="179" formatCode="#,###&quot;円&quot;"/>
    <numFmt numFmtId="180" formatCode="#&quot;集落&quot;"/>
    <numFmt numFmtId="181" formatCode="#"/>
    <numFmt numFmtId="182" formatCode="m&quot;月&quot;d&quot;日&quot;;@"/>
    <numFmt numFmtId="183" formatCode="0_);[Red]\(0\)"/>
    <numFmt numFmtId="184" formatCode="m/d;@"/>
    <numFmt numFmtId="185" formatCode="h&quot;時&quot;mm&quot;分&quot;;@"/>
    <numFmt numFmtId="186" formatCode="#&quot;人&quot;;;"/>
    <numFmt numFmtId="187" formatCode="@&quot;人&quot;"/>
    <numFmt numFmtId="188" formatCode="h:mm;@"/>
    <numFmt numFmtId="189" formatCode="#0.0&quot;時間&quot;"/>
    <numFmt numFmtId="190" formatCode="###,###,###,###,##0&quot;円&quot;"/>
    <numFmt numFmtId="191" formatCode="###,###,###,###,##0&quot;円&quot;;;"/>
    <numFmt numFmtId="192" formatCode="#,##0&quot;人&quot;"/>
    <numFmt numFmtId="193" formatCode="0.00_ "/>
    <numFmt numFmtId="194" formatCode=";;;@"/>
    <numFmt numFmtId="195" formatCode="#,##0.00_ "/>
    <numFmt numFmtId="196" formatCode="#,##0;&quot;▲ &quot;#,##0"/>
    <numFmt numFmtId="197" formatCode="General;;"/>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11"/>
      <name val="ＭＳ 明朝"/>
      <family val="1"/>
      <charset val="128"/>
    </font>
    <font>
      <sz val="6"/>
      <name val="ＭＳ ゴシック"/>
      <family val="3"/>
      <charset val="128"/>
    </font>
    <font>
      <sz val="10"/>
      <name val="Meiryo UI"/>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i/>
      <sz val="10.5"/>
      <name val="メイリオ"/>
      <family val="3"/>
      <charset val="128"/>
    </font>
    <font>
      <sz val="11"/>
      <name val="Meiryo UI"/>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1"/>
      <color theme="1"/>
      <name val="メイリオ"/>
      <family val="3"/>
      <charset val="128"/>
    </font>
    <font>
      <sz val="12"/>
      <color rgb="FF000000"/>
      <name val="ＭＳ 明朝"/>
      <family val="1"/>
      <charset val="128"/>
    </font>
    <font>
      <sz val="10"/>
      <color theme="1"/>
      <name val="メイリオ"/>
      <family val="3"/>
      <charset val="128"/>
    </font>
    <font>
      <sz val="12"/>
      <color theme="1"/>
      <name val="メイリオ"/>
      <family val="3"/>
      <charset val="128"/>
    </font>
    <font>
      <b/>
      <sz val="11"/>
      <color theme="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24"/>
      <color theme="1"/>
      <name val="ＭＳ Ｐゴシック"/>
      <family val="3"/>
      <charset val="128"/>
      <scheme val="minor"/>
    </font>
    <font>
      <i/>
      <sz val="11"/>
      <name val="メイリオ"/>
      <family val="3"/>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6"/>
      <name val="HG丸ｺﾞｼｯｸM-PRO"/>
      <family val="3"/>
      <charset val="128"/>
    </font>
    <font>
      <sz val="11"/>
      <color theme="1"/>
      <name val="ＭＳ Ｐゴシック"/>
      <family val="2"/>
      <charset val="128"/>
      <scheme val="minor"/>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s>
  <borders count="1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right/>
      <top style="thin">
        <color theme="1"/>
      </top>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theme="1"/>
      </bottom>
      <diagonal/>
    </border>
  </borders>
  <cellStyleXfs count="1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28" fillId="0" borderId="0"/>
    <xf numFmtId="0" fontId="28" fillId="0" borderId="0">
      <alignment vertical="center"/>
    </xf>
    <xf numFmtId="0" fontId="1" fillId="0" borderId="0">
      <alignment vertical="center"/>
    </xf>
    <xf numFmtId="0" fontId="27" fillId="0" borderId="0"/>
    <xf numFmtId="0" fontId="28" fillId="0" borderId="0">
      <alignment vertical="center"/>
    </xf>
    <xf numFmtId="0" fontId="1" fillId="0" borderId="0"/>
    <xf numFmtId="0" fontId="28" fillId="0" borderId="0">
      <alignment vertical="center"/>
    </xf>
    <xf numFmtId="0" fontId="28" fillId="0" borderId="0">
      <alignment vertical="center"/>
    </xf>
    <xf numFmtId="0" fontId="29" fillId="0" borderId="0">
      <alignment vertical="center"/>
    </xf>
    <xf numFmtId="0" fontId="1" fillId="0" borderId="0"/>
    <xf numFmtId="0" fontId="1" fillId="0" borderId="0"/>
    <xf numFmtId="0" fontId="1" fillId="0" borderId="0"/>
    <xf numFmtId="0" fontId="55" fillId="0" borderId="0">
      <alignment vertical="center"/>
    </xf>
    <xf numFmtId="0" fontId="56" fillId="0" borderId="0"/>
    <xf numFmtId="38" fontId="56" fillId="0" borderId="0" applyFont="0" applyFill="0" applyBorder="0" applyAlignment="0" applyProtection="0">
      <alignment vertical="center"/>
    </xf>
  </cellStyleXfs>
  <cellXfs count="1021">
    <xf numFmtId="0" fontId="0" fillId="0" borderId="0" xfId="0">
      <alignment vertical="center"/>
    </xf>
    <xf numFmtId="0" fontId="4" fillId="0" borderId="0" xfId="0" applyFont="1" applyFill="1">
      <alignment vertical="center"/>
    </xf>
    <xf numFmtId="0" fontId="6" fillId="0" borderId="0" xfId="0" applyFont="1" applyFill="1">
      <alignment vertical="center"/>
    </xf>
    <xf numFmtId="0" fontId="7" fillId="0" borderId="0" xfId="0" applyFont="1" applyFill="1" applyBorder="1" applyAlignment="1">
      <alignment horizontal="right" vertical="center"/>
    </xf>
    <xf numFmtId="0" fontId="8" fillId="0" borderId="0" xfId="0" applyFont="1" applyFill="1" applyBorder="1" applyAlignment="1">
      <alignment horizontal="right" vertical="center"/>
    </xf>
    <xf numFmtId="0" fontId="3" fillId="0" borderId="0" xfId="0" applyFont="1" applyFill="1" applyAlignment="1">
      <alignment vertical="center"/>
    </xf>
    <xf numFmtId="0" fontId="3" fillId="0" borderId="0" xfId="13" applyFont="1" applyFill="1"/>
    <xf numFmtId="0" fontId="4" fillId="0" borderId="0" xfId="13"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vertical="center"/>
    </xf>
    <xf numFmtId="0" fontId="9" fillId="0" borderId="0" xfId="0" applyFont="1" applyFill="1" applyAlignment="1">
      <alignment horizontal="center" vertical="center"/>
    </xf>
    <xf numFmtId="0" fontId="3" fillId="0" borderId="0" xfId="13" applyFont="1" applyFill="1" applyBorder="1"/>
    <xf numFmtId="0" fontId="6" fillId="0" borderId="0" xfId="13" applyFont="1" applyFill="1"/>
    <xf numFmtId="0" fontId="5" fillId="0" borderId="0" xfId="0" applyFont="1" applyFill="1">
      <alignment vertical="center"/>
    </xf>
    <xf numFmtId="0" fontId="5" fillId="0" borderId="0" xfId="0" applyFont="1" applyFill="1" applyBorder="1" applyAlignment="1">
      <alignment horizontal="center" vertical="center" wrapText="1"/>
    </xf>
    <xf numFmtId="0" fontId="12" fillId="0" borderId="0" xfId="0" applyFont="1" applyFill="1">
      <alignment vertical="center"/>
    </xf>
    <xf numFmtId="0" fontId="4" fillId="0" borderId="0" xfId="13" applyFont="1" applyFill="1"/>
    <xf numFmtId="0" fontId="14" fillId="0" borderId="0" xfId="0" applyFont="1" applyFill="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4" fillId="0" borderId="0" xfId="13" applyFont="1" applyFill="1"/>
    <xf numFmtId="0" fontId="14" fillId="0" borderId="0" xfId="0" applyFont="1" applyFill="1" applyAlignment="1">
      <alignment vertical="center"/>
    </xf>
    <xf numFmtId="0" fontId="30" fillId="0" borderId="0" xfId="0" applyFont="1" applyFill="1">
      <alignment vertical="center"/>
    </xf>
    <xf numFmtId="0" fontId="28" fillId="0" borderId="0" xfId="4">
      <alignment vertical="center"/>
    </xf>
    <xf numFmtId="0" fontId="5" fillId="0" borderId="0" xfId="0" applyFont="1" applyFill="1" applyBorder="1" applyAlignment="1">
      <alignment vertical="center" wrapText="1"/>
    </xf>
    <xf numFmtId="0" fontId="3" fillId="0" borderId="0" xfId="0" applyFont="1" applyFill="1">
      <alignment vertical="center"/>
    </xf>
    <xf numFmtId="0" fontId="31" fillId="0" borderId="0" xfId="4" applyFont="1">
      <alignment vertical="center"/>
    </xf>
    <xf numFmtId="0" fontId="32" fillId="0" borderId="0" xfId="4" applyFont="1" applyAlignment="1">
      <alignment horizontal="left" vertical="center"/>
    </xf>
    <xf numFmtId="0" fontId="31" fillId="0" borderId="0" xfId="4" applyFont="1" applyAlignment="1">
      <alignment horizontal="center" vertical="center"/>
    </xf>
    <xf numFmtId="0" fontId="31" fillId="0" borderId="0" xfId="4" applyFont="1" applyAlignment="1">
      <alignment horizontal="left" vertical="center" indent="1"/>
    </xf>
    <xf numFmtId="0" fontId="33" fillId="0" borderId="0" xfId="4" applyFont="1">
      <alignment vertical="center"/>
    </xf>
    <xf numFmtId="0" fontId="33" fillId="0" borderId="0" xfId="4" applyFont="1" applyAlignment="1">
      <alignment horizontal="center" vertical="center"/>
    </xf>
    <xf numFmtId="0" fontId="31" fillId="0" borderId="0" xfId="4" applyFont="1" applyBorder="1" applyAlignment="1">
      <alignment horizontal="center" vertical="center"/>
    </xf>
    <xf numFmtId="0" fontId="3" fillId="0" borderId="0" xfId="0" applyFont="1" applyFill="1" applyBorder="1">
      <alignment vertical="center"/>
    </xf>
    <xf numFmtId="0" fontId="12" fillId="0" borderId="0" xfId="0" applyFont="1" applyFill="1" applyBorder="1">
      <alignment vertical="center"/>
    </xf>
    <xf numFmtId="0" fontId="4" fillId="0" borderId="0" xfId="0" applyFont="1" applyFill="1" applyBorder="1">
      <alignment vertical="center"/>
    </xf>
    <xf numFmtId="0" fontId="3" fillId="0" borderId="0"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xf numFmtId="0" fontId="22" fillId="0" borderId="0" xfId="0" applyFont="1" applyFill="1">
      <alignment vertical="center"/>
    </xf>
    <xf numFmtId="0" fontId="6" fillId="0" borderId="0" xfId="5" applyFont="1" applyFill="1">
      <alignment vertical="center"/>
    </xf>
    <xf numFmtId="0" fontId="3" fillId="0" borderId="0" xfId="12" applyFont="1" applyFill="1"/>
    <xf numFmtId="0" fontId="3" fillId="0" borderId="0" xfId="12" applyFont="1" applyFill="1" applyBorder="1"/>
    <xf numFmtId="0" fontId="4" fillId="0" borderId="0" xfId="12" applyFont="1" applyFill="1" applyAlignment="1">
      <alignment horizontal="left" vertical="center"/>
    </xf>
    <xf numFmtId="0" fontId="4" fillId="0" borderId="0" xfId="12" applyFont="1" applyFill="1"/>
    <xf numFmtId="0" fontId="4" fillId="0" borderId="0" xfId="14" applyFont="1" applyFill="1"/>
    <xf numFmtId="0" fontId="3" fillId="0" borderId="0" xfId="14" applyFont="1" applyFill="1" applyAlignment="1">
      <alignment vertical="center"/>
    </xf>
    <xf numFmtId="0" fontId="3" fillId="0" borderId="0" xfId="14" applyFont="1" applyFill="1" applyAlignment="1">
      <alignment vertical="center" wrapText="1"/>
    </xf>
    <xf numFmtId="0" fontId="3" fillId="0" borderId="0" xfId="12" applyFont="1" applyFill="1" applyAlignment="1">
      <alignment wrapText="1"/>
    </xf>
    <xf numFmtId="0" fontId="3" fillId="2" borderId="1" xfId="0" applyFont="1" applyFill="1" applyBorder="1" applyAlignment="1">
      <alignment horizontal="center" vertical="center"/>
    </xf>
    <xf numFmtId="0" fontId="3" fillId="0" borderId="13" xfId="0" applyFont="1" applyFill="1" applyBorder="1" applyAlignment="1">
      <alignment vertical="center"/>
    </xf>
    <xf numFmtId="0" fontId="3" fillId="2" borderId="16" xfId="8" applyFont="1" applyFill="1" applyBorder="1" applyAlignment="1">
      <alignment horizontal="center" vertical="center" wrapText="1" shrinkToFit="1" readingOrder="1"/>
    </xf>
    <xf numFmtId="0" fontId="14" fillId="0" borderId="0" xfId="0" applyFont="1" applyFill="1" applyBorder="1">
      <alignment vertical="center"/>
    </xf>
    <xf numFmtId="0" fontId="14" fillId="0" borderId="0" xfId="0" applyFont="1" applyFill="1" applyAlignment="1">
      <alignment horizontal="center" vertical="center"/>
    </xf>
    <xf numFmtId="0" fontId="14" fillId="0" borderId="0" xfId="13" applyFont="1" applyFill="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13" applyFont="1" applyFill="1" applyAlignment="1">
      <alignment vertical="center"/>
    </xf>
    <xf numFmtId="0" fontId="3"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3" fillId="0" borderId="0" xfId="0" applyFont="1" applyFill="1" applyBorder="1" applyAlignment="1">
      <alignment vertical="center" textRotation="255"/>
    </xf>
    <xf numFmtId="0" fontId="22" fillId="0" borderId="0" xfId="0" applyFont="1" applyFill="1" applyAlignment="1">
      <alignment vertical="center"/>
    </xf>
    <xf numFmtId="0" fontId="3" fillId="0" borderId="0" xfId="0" applyFont="1" applyFill="1" applyBorder="1" applyAlignment="1">
      <alignment horizontal="left" vertical="center"/>
    </xf>
    <xf numFmtId="0" fontId="5" fillId="0" borderId="0" xfId="0" applyFont="1" applyFill="1" applyBorder="1">
      <alignment vertical="center"/>
    </xf>
    <xf numFmtId="0" fontId="22" fillId="0" borderId="0" xfId="0" applyFont="1" applyFill="1" applyBorder="1" applyAlignment="1">
      <alignment vertical="center"/>
    </xf>
    <xf numFmtId="0" fontId="3" fillId="0" borderId="0" xfId="0" applyFont="1" applyFill="1" applyBorder="1" applyAlignment="1">
      <alignment horizontal="left" vertical="center" wrapText="1"/>
    </xf>
    <xf numFmtId="0" fontId="6" fillId="0" borderId="0" xfId="0" applyFont="1" applyFill="1" applyAlignment="1">
      <alignment horizontal="left" vertical="center" indent="1"/>
    </xf>
    <xf numFmtId="0" fontId="3" fillId="0" borderId="17" xfId="0" applyFont="1" applyFill="1" applyBorder="1" applyAlignment="1">
      <alignment horizontal="left" vertical="center"/>
    </xf>
    <xf numFmtId="178" fontId="9" fillId="0" borderId="18" xfId="1" applyNumberFormat="1" applyFont="1" applyFill="1" applyBorder="1" applyAlignment="1">
      <alignment horizontal="right" vertical="center" wrapText="1"/>
    </xf>
    <xf numFmtId="0" fontId="3" fillId="0" borderId="18" xfId="0" applyFont="1" applyFill="1" applyBorder="1" applyAlignment="1">
      <alignment horizontal="center" vertical="center" wrapText="1"/>
    </xf>
    <xf numFmtId="179" fontId="9" fillId="0" borderId="18" xfId="0" applyNumberFormat="1" applyFont="1" applyFill="1" applyBorder="1" applyAlignment="1">
      <alignment vertical="center" wrapText="1" shrinkToFit="1"/>
    </xf>
    <xf numFmtId="0" fontId="3" fillId="0" borderId="18" xfId="0" applyFont="1" applyFill="1" applyBorder="1">
      <alignment vertical="center"/>
    </xf>
    <xf numFmtId="0" fontId="3" fillId="0" borderId="19" xfId="0" applyFont="1" applyFill="1" applyBorder="1">
      <alignment vertical="center"/>
    </xf>
    <xf numFmtId="0" fontId="12" fillId="0" borderId="21" xfId="0" applyFont="1" applyFill="1" applyBorder="1">
      <alignment vertical="center"/>
    </xf>
    <xf numFmtId="0" fontId="12" fillId="0" borderId="22" xfId="0" applyFont="1" applyFill="1" applyBorder="1">
      <alignment vertical="center"/>
    </xf>
    <xf numFmtId="0" fontId="12" fillId="0" borderId="24" xfId="0" applyFont="1" applyFill="1" applyBorder="1">
      <alignment vertical="center"/>
    </xf>
    <xf numFmtId="180" fontId="9" fillId="0" borderId="0" xfId="0" applyNumberFormat="1" applyFont="1" applyFill="1" applyBorder="1" applyAlignment="1">
      <alignment horizontal="center" vertical="center"/>
    </xf>
    <xf numFmtId="0" fontId="6" fillId="0" borderId="0" xfId="0" applyFont="1" applyFill="1" applyBorder="1" applyAlignment="1">
      <alignment horizontal="right" vertical="center"/>
    </xf>
    <xf numFmtId="0" fontId="3" fillId="0" borderId="0" xfId="13" applyFont="1" applyFill="1" applyAlignment="1">
      <alignment vertical="center"/>
    </xf>
    <xf numFmtId="0" fontId="3" fillId="0" borderId="5" xfId="13" quotePrefix="1" applyFont="1" applyFill="1" applyBorder="1" applyAlignment="1">
      <alignment vertical="center"/>
    </xf>
    <xf numFmtId="0" fontId="3" fillId="0" borderId="16" xfId="13" quotePrefix="1" applyFont="1" applyFill="1" applyBorder="1" applyAlignment="1">
      <alignment vertical="center"/>
    </xf>
    <xf numFmtId="0" fontId="3" fillId="0" borderId="10" xfId="13" quotePrefix="1" applyFont="1" applyFill="1" applyBorder="1" applyAlignment="1">
      <alignment vertical="center"/>
    </xf>
    <xf numFmtId="0" fontId="3" fillId="0" borderId="8" xfId="13" quotePrefix="1" applyFont="1" applyFill="1" applyBorder="1" applyAlignment="1">
      <alignment vertical="center"/>
    </xf>
    <xf numFmtId="0" fontId="3" fillId="0" borderId="3" xfId="13" quotePrefix="1" applyFont="1" applyFill="1" applyBorder="1" applyAlignment="1">
      <alignment vertical="center"/>
    </xf>
    <xf numFmtId="38" fontId="3" fillId="0" borderId="0" xfId="1" applyFont="1" applyFill="1" applyBorder="1" applyAlignment="1">
      <alignment vertical="center"/>
    </xf>
    <xf numFmtId="38" fontId="3" fillId="0" borderId="0" xfId="1" applyFont="1" applyFill="1" applyBorder="1" applyAlignment="1">
      <alignment horizontal="center" vertical="center"/>
    </xf>
    <xf numFmtId="0" fontId="10" fillId="0" borderId="0" xfId="0" applyFont="1" applyFill="1" applyAlignment="1">
      <alignment vertical="center"/>
    </xf>
    <xf numFmtId="0" fontId="4" fillId="0" borderId="0" xfId="0" applyFont="1" applyFill="1" applyBorder="1" applyAlignment="1"/>
    <xf numFmtId="177" fontId="6" fillId="0" borderId="0" xfId="0" applyNumberFormat="1" applyFont="1" applyFill="1" applyBorder="1" applyAlignment="1">
      <alignment horizontal="center"/>
    </xf>
    <xf numFmtId="0" fontId="6" fillId="0" borderId="0" xfId="0" applyFont="1" applyFill="1" applyBorder="1" applyAlignment="1">
      <alignment horizontal="center"/>
    </xf>
    <xf numFmtId="0" fontId="22" fillId="0" borderId="0" xfId="13" applyFont="1" applyFill="1" applyBorder="1" applyAlignment="1">
      <alignment horizontal="left" vertical="center"/>
    </xf>
    <xf numFmtId="0" fontId="5" fillId="0" borderId="0" xfId="0" applyFont="1" applyFill="1" applyBorder="1" applyAlignment="1">
      <alignment horizontal="center" vertical="center" textRotation="255"/>
    </xf>
    <xf numFmtId="0" fontId="7" fillId="0" borderId="0" xfId="0" applyFont="1" applyFill="1" applyAlignment="1">
      <alignment horizontal="left" vertical="center"/>
    </xf>
    <xf numFmtId="0" fontId="7" fillId="0" borderId="0" xfId="0" applyFont="1" applyFill="1">
      <alignment vertical="center"/>
    </xf>
    <xf numFmtId="0" fontId="6" fillId="0" borderId="0" xfId="0" applyFont="1" applyFill="1" applyAlignment="1">
      <alignment horizontal="left"/>
    </xf>
    <xf numFmtId="0" fontId="3" fillId="0" borderId="12" xfId="13" quotePrefix="1" applyFont="1" applyFill="1" applyBorder="1" applyAlignment="1">
      <alignment vertical="center"/>
    </xf>
    <xf numFmtId="0" fontId="6" fillId="0" borderId="0" xfId="5" applyFont="1" applyFill="1" applyBorder="1" applyAlignment="1">
      <alignment horizontal="left" wrapText="1"/>
    </xf>
    <xf numFmtId="0" fontId="6" fillId="0" borderId="0" xfId="5" applyFont="1" applyFill="1" applyBorder="1" applyAlignment="1">
      <alignment horizontal="left"/>
    </xf>
    <xf numFmtId="0" fontId="6" fillId="0" borderId="0" xfId="5" applyFont="1" applyFill="1" applyBorder="1" applyAlignment="1">
      <alignment vertical="center"/>
    </xf>
    <xf numFmtId="0" fontId="22" fillId="0" borderId="0" xfId="12" applyFont="1" applyFill="1" applyBorder="1" applyAlignment="1">
      <alignment horizontal="left" vertical="center"/>
    </xf>
    <xf numFmtId="0" fontId="3" fillId="0" borderId="0" xfId="12" applyFont="1" applyFill="1" applyBorder="1" applyAlignment="1">
      <alignment horizontal="left" vertical="center" wrapText="1"/>
    </xf>
    <xf numFmtId="0" fontId="3" fillId="0" borderId="0" xfId="12" applyFont="1" applyFill="1" applyBorder="1" applyAlignment="1">
      <alignment horizontal="center" vertical="center"/>
    </xf>
    <xf numFmtId="38" fontId="9" fillId="0" borderId="0" xfId="2" applyFont="1" applyFill="1" applyBorder="1" applyAlignment="1">
      <alignment vertical="center"/>
    </xf>
    <xf numFmtId="38" fontId="3" fillId="0" borderId="0" xfId="2" applyFont="1" applyFill="1" applyBorder="1" applyAlignment="1">
      <alignment vertical="center"/>
    </xf>
    <xf numFmtId="0" fontId="3" fillId="0" borderId="0" xfId="12" applyFont="1" applyFill="1" applyBorder="1" applyAlignment="1">
      <alignment vertical="center"/>
    </xf>
    <xf numFmtId="0" fontId="4" fillId="0" borderId="0" xfId="8" applyFont="1" applyFill="1"/>
    <xf numFmtId="182" fontId="11" fillId="0" borderId="13" xfId="8" applyNumberFormat="1" applyFont="1" applyFill="1" applyBorder="1" applyAlignment="1">
      <alignment horizontal="left" vertical="center"/>
    </xf>
    <xf numFmtId="0" fontId="3" fillId="0" borderId="0" xfId="8" applyFont="1" applyFill="1" applyBorder="1" applyAlignment="1">
      <alignment horizontal="right"/>
    </xf>
    <xf numFmtId="182" fontId="11" fillId="0" borderId="0" xfId="8" applyNumberFormat="1" applyFont="1" applyFill="1" applyBorder="1" applyAlignment="1">
      <alignment horizontal="left" vertical="center"/>
    </xf>
    <xf numFmtId="0" fontId="4" fillId="0" borderId="0" xfId="14" applyFont="1" applyFill="1" applyBorder="1" applyAlignment="1">
      <alignment horizontal="left" vertical="center" wrapText="1"/>
    </xf>
    <xf numFmtId="0" fontId="3" fillId="0" borderId="0" xfId="8" applyFont="1" applyFill="1" applyBorder="1" applyAlignment="1">
      <alignment horizontal="center" vertical="center" shrinkToFit="1"/>
    </xf>
    <xf numFmtId="0" fontId="4" fillId="0" borderId="0" xfId="8" applyFont="1" applyFill="1" applyBorder="1" applyAlignment="1">
      <alignment horizontal="center" vertical="center"/>
    </xf>
    <xf numFmtId="0" fontId="4" fillId="0" borderId="0" xfId="8" applyFont="1" applyFill="1" applyBorder="1" applyAlignment="1">
      <alignment horizontal="center" vertical="center" wrapText="1"/>
    </xf>
    <xf numFmtId="176" fontId="4" fillId="0" borderId="0" xfId="8" applyNumberFormat="1" applyFont="1" applyFill="1" applyBorder="1" applyAlignment="1">
      <alignment horizontal="center" vertical="center" shrinkToFit="1" readingOrder="1"/>
    </xf>
    <xf numFmtId="0" fontId="4" fillId="0" borderId="0" xfId="8" applyFont="1" applyFill="1" applyBorder="1" applyAlignment="1">
      <alignment vertical="center" wrapText="1" shrinkToFit="1" readingOrder="1"/>
    </xf>
    <xf numFmtId="0" fontId="4" fillId="0" borderId="0" xfId="8" applyFont="1" applyFill="1" applyBorder="1" applyAlignment="1">
      <alignment horizontal="center" vertical="center" shrinkToFit="1"/>
    </xf>
    <xf numFmtId="38" fontId="4" fillId="0" borderId="0" xfId="1" applyFont="1" applyFill="1" applyBorder="1" applyAlignment="1">
      <alignment horizontal="right" vertical="center" shrinkToFit="1" readingOrder="1"/>
    </xf>
    <xf numFmtId="38" fontId="4" fillId="0" borderId="0" xfId="1" applyFont="1" applyFill="1" applyBorder="1" applyAlignment="1">
      <alignment horizontal="right" vertical="center" wrapText="1"/>
    </xf>
    <xf numFmtId="0" fontId="3" fillId="0" borderId="0" xfId="14" applyFont="1" applyFill="1" applyAlignment="1"/>
    <xf numFmtId="0" fontId="22" fillId="0" borderId="1" xfId="14" applyFont="1" applyFill="1" applyBorder="1" applyAlignment="1">
      <alignment horizontal="center" vertical="center" wrapText="1" shrinkToFit="1"/>
    </xf>
    <xf numFmtId="0" fontId="22" fillId="0" borderId="3" xfId="14" applyFont="1" applyFill="1" applyBorder="1" applyAlignment="1">
      <alignment horizontal="center" vertical="center" wrapText="1" shrinkToFit="1"/>
    </xf>
    <xf numFmtId="0" fontId="4" fillId="2" borderId="64" xfId="12" applyFont="1" applyFill="1" applyBorder="1" applyAlignment="1">
      <alignment horizontal="center" vertical="center"/>
    </xf>
    <xf numFmtId="0" fontId="4" fillId="2" borderId="65" xfId="12" applyFont="1" applyFill="1" applyBorder="1" applyAlignment="1">
      <alignment horizontal="center" vertical="center" wrapText="1"/>
    </xf>
    <xf numFmtId="0" fontId="4" fillId="2" borderId="66" xfId="12" applyFont="1" applyFill="1" applyBorder="1" applyAlignment="1">
      <alignment horizontal="center" vertical="center" wrapText="1" shrinkToFit="1"/>
    </xf>
    <xf numFmtId="0" fontId="4" fillId="2" borderId="67" xfId="12" applyFont="1" applyFill="1" applyBorder="1" applyAlignment="1">
      <alignment horizontal="center" vertical="center" wrapText="1"/>
    </xf>
    <xf numFmtId="0" fontId="4" fillId="2" borderId="66" xfId="12" applyFont="1" applyFill="1" applyBorder="1" applyAlignment="1">
      <alignment horizontal="center" vertical="center" wrapText="1"/>
    </xf>
    <xf numFmtId="0" fontId="3" fillId="2" borderId="1" xfId="14" applyFont="1" applyFill="1" applyBorder="1" applyAlignment="1">
      <alignment horizontal="center" vertical="center" wrapText="1"/>
    </xf>
    <xf numFmtId="0" fontId="6" fillId="0" borderId="0" xfId="5" applyFont="1" applyFill="1" applyBorder="1">
      <alignment vertical="center"/>
    </xf>
    <xf numFmtId="0" fontId="20" fillId="0" borderId="0" xfId="8" applyFont="1" applyFill="1" applyBorder="1" applyAlignment="1">
      <alignment horizontal="right" vertical="center"/>
    </xf>
    <xf numFmtId="182" fontId="20" fillId="0" borderId="0" xfId="8" applyNumberFormat="1" applyFont="1" applyFill="1" applyBorder="1" applyAlignment="1">
      <alignment horizontal="left"/>
    </xf>
    <xf numFmtId="0" fontId="3" fillId="2" borderId="1" xfId="0" applyFont="1" applyFill="1" applyBorder="1" applyAlignment="1">
      <alignment horizontal="center" vertical="center"/>
    </xf>
    <xf numFmtId="0" fontId="37" fillId="0" borderId="0" xfId="0" applyFont="1" applyFill="1" applyAlignment="1">
      <alignment vertical="center"/>
    </xf>
    <xf numFmtId="0" fontId="31" fillId="0" borderId="0" xfId="4" applyFont="1" applyAlignment="1">
      <alignment vertical="center" wrapText="1"/>
    </xf>
    <xf numFmtId="0" fontId="33" fillId="0" borderId="0" xfId="4" applyFont="1" applyAlignment="1">
      <alignment vertical="center" wrapText="1"/>
    </xf>
    <xf numFmtId="0" fontId="31" fillId="0" borderId="0" xfId="4" applyFont="1" applyAlignment="1">
      <alignment horizontal="left" vertical="center" wrapText="1"/>
    </xf>
    <xf numFmtId="0" fontId="28" fillId="0" borderId="0" xfId="4" applyAlignment="1">
      <alignment vertical="center" wrapText="1"/>
    </xf>
    <xf numFmtId="0" fontId="28" fillId="0" borderId="0" xfId="4" applyFont="1">
      <alignment vertical="center"/>
    </xf>
    <xf numFmtId="190" fontId="3" fillId="0" borderId="0" xfId="0" applyNumberFormat="1" applyFont="1" applyFill="1" applyBorder="1" applyAlignment="1">
      <alignment vertical="center"/>
    </xf>
    <xf numFmtId="184" fontId="4" fillId="7" borderId="69" xfId="12" applyNumberFormat="1" applyFont="1" applyFill="1" applyBorder="1" applyAlignment="1">
      <alignment horizontal="center" vertical="center"/>
    </xf>
    <xf numFmtId="0" fontId="4" fillId="7" borderId="0" xfId="12" applyNumberFormat="1" applyFont="1" applyFill="1" applyBorder="1" applyAlignment="1">
      <alignment vertical="center" shrinkToFit="1"/>
    </xf>
    <xf numFmtId="0" fontId="26" fillId="7" borderId="35" xfId="12" applyFont="1" applyFill="1" applyBorder="1" applyAlignment="1">
      <alignment horizontal="center" vertical="center" wrapText="1" shrinkToFit="1"/>
    </xf>
    <xf numFmtId="183" fontId="4" fillId="7" borderId="32" xfId="12" applyNumberFormat="1" applyFont="1" applyFill="1" applyBorder="1" applyAlignment="1">
      <alignment horizontal="center" vertical="center"/>
    </xf>
    <xf numFmtId="184" fontId="4" fillId="7" borderId="12" xfId="12" applyNumberFormat="1" applyFont="1" applyFill="1" applyBorder="1" applyAlignment="1">
      <alignment horizontal="center" vertical="center"/>
    </xf>
    <xf numFmtId="0" fontId="38" fillId="7" borderId="0" xfId="12" applyFont="1" applyFill="1" applyBorder="1" applyAlignment="1">
      <alignment vertical="center"/>
    </xf>
    <xf numFmtId="181" fontId="3" fillId="0" borderId="0" xfId="0" applyNumberFormat="1" applyFont="1" applyFill="1">
      <alignment vertical="center"/>
    </xf>
    <xf numFmtId="0" fontId="22" fillId="0" borderId="0" xfId="12" applyFont="1" applyFill="1" applyBorder="1" applyAlignment="1">
      <alignment horizontal="left" vertical="center" wrapText="1"/>
    </xf>
    <xf numFmtId="0" fontId="9" fillId="0" borderId="0" xfId="0" applyFont="1" applyFill="1" applyAlignment="1">
      <alignment horizontal="left" vertical="center"/>
    </xf>
    <xf numFmtId="0" fontId="21" fillId="0" borderId="0" xfId="5" applyFont="1" applyFill="1" applyBorder="1" applyAlignment="1">
      <alignment horizontal="right" vertical="center"/>
    </xf>
    <xf numFmtId="0" fontId="21" fillId="0" borderId="0" xfId="5" applyFont="1" applyFill="1" applyBorder="1" applyAlignment="1">
      <alignment horizontal="left" vertical="center"/>
    </xf>
    <xf numFmtId="0" fontId="3" fillId="0" borderId="6" xfId="0" applyFont="1" applyFill="1" applyBorder="1" applyAlignment="1">
      <alignment vertical="center"/>
    </xf>
    <xf numFmtId="0" fontId="3" fillId="0" borderId="6" xfId="0" applyFont="1" applyFill="1" applyBorder="1" applyAlignment="1">
      <alignment horizontal="center" vertical="center" textRotation="255"/>
    </xf>
    <xf numFmtId="0" fontId="36" fillId="0" borderId="6" xfId="4" applyFont="1" applyFill="1" applyBorder="1">
      <alignment vertical="center"/>
    </xf>
    <xf numFmtId="0" fontId="4" fillId="0" borderId="6" xfId="0" applyFont="1" applyFill="1" applyBorder="1" applyAlignment="1">
      <alignment horizontal="center" vertical="center"/>
    </xf>
    <xf numFmtId="0" fontId="3" fillId="0" borderId="13" xfId="0" applyFont="1" applyFill="1" applyBorder="1" applyAlignment="1">
      <alignment horizontal="center" vertical="center" textRotation="255"/>
    </xf>
    <xf numFmtId="0" fontId="36" fillId="0" borderId="13" xfId="4" applyFont="1" applyFill="1" applyBorder="1">
      <alignment vertical="center"/>
    </xf>
    <xf numFmtId="0" fontId="4" fillId="0" borderId="13" xfId="0" applyFont="1" applyFill="1" applyBorder="1" applyAlignment="1">
      <alignment horizontal="center" vertical="center"/>
    </xf>
    <xf numFmtId="0" fontId="3" fillId="2" borderId="63" xfId="12"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5" fillId="3" borderId="0" xfId="0" applyFont="1" applyFill="1" applyBorder="1" applyAlignment="1">
      <alignment vertical="center" wrapText="1"/>
    </xf>
    <xf numFmtId="0" fontId="3" fillId="0" borderId="13" xfId="0" applyFont="1" applyFill="1" applyBorder="1" applyAlignment="1">
      <alignment vertical="center" wrapText="1"/>
    </xf>
    <xf numFmtId="0" fontId="3" fillId="0" borderId="6" xfId="0" applyFont="1" applyFill="1" applyBorder="1" applyAlignment="1">
      <alignment vertical="center" wrapText="1"/>
    </xf>
    <xf numFmtId="0" fontId="4" fillId="0" borderId="22" xfId="0" applyFont="1" applyFill="1" applyBorder="1">
      <alignment vertical="center"/>
    </xf>
    <xf numFmtId="0" fontId="4" fillId="7" borderId="0" xfId="12" applyFont="1" applyFill="1" applyBorder="1" applyAlignment="1">
      <alignment vertical="center"/>
    </xf>
    <xf numFmtId="0" fontId="19" fillId="0" borderId="6" xfId="13" applyFont="1" applyFill="1" applyBorder="1" applyAlignment="1">
      <alignment horizontal="center" vertical="center" textRotation="255" wrapText="1"/>
    </xf>
    <xf numFmtId="0" fontId="19" fillId="0" borderId="0" xfId="13" applyFont="1" applyFill="1" applyBorder="1" applyAlignment="1">
      <alignment horizontal="center" vertical="center" textRotation="255" wrapText="1"/>
    </xf>
    <xf numFmtId="0" fontId="36" fillId="0" borderId="6" xfId="0" applyFont="1" applyFill="1" applyBorder="1" applyAlignment="1">
      <alignment vertical="center"/>
    </xf>
    <xf numFmtId="0" fontId="38" fillId="0" borderId="0" xfId="0" applyFont="1" applyFill="1" applyBorder="1" applyAlignment="1">
      <alignment vertical="center"/>
    </xf>
    <xf numFmtId="0" fontId="3" fillId="0" borderId="12" xfId="0" applyFont="1" applyFill="1" applyBorder="1" applyAlignment="1">
      <alignment horizontal="center" vertical="center"/>
    </xf>
    <xf numFmtId="0" fontId="3" fillId="0" borderId="12" xfId="0" applyFont="1" applyFill="1" applyBorder="1" applyAlignment="1">
      <alignment vertical="center"/>
    </xf>
    <xf numFmtId="0" fontId="3" fillId="8" borderId="73" xfId="12" applyFont="1" applyFill="1" applyBorder="1" applyAlignment="1">
      <alignment horizontal="center" vertical="center"/>
    </xf>
    <xf numFmtId="0" fontId="41" fillId="0" borderId="8" xfId="4" applyFont="1" applyBorder="1" applyAlignment="1">
      <alignment vertical="center" wrapText="1"/>
    </xf>
    <xf numFmtId="0" fontId="41" fillId="0" borderId="41" xfId="4" applyFont="1" applyBorder="1" applyAlignment="1">
      <alignment vertical="center" wrapText="1"/>
    </xf>
    <xf numFmtId="0" fontId="41" fillId="0" borderId="42" xfId="4" applyFont="1" applyBorder="1" applyAlignment="1">
      <alignment vertical="center" wrapText="1"/>
    </xf>
    <xf numFmtId="0" fontId="41" fillId="0" borderId="43" xfId="4" applyFont="1" applyBorder="1" applyAlignment="1">
      <alignment vertical="center" wrapText="1"/>
    </xf>
    <xf numFmtId="0" fontId="41" fillId="0" borderId="44" xfId="4" applyFont="1" applyBorder="1" applyAlignment="1">
      <alignment vertical="center" wrapText="1"/>
    </xf>
    <xf numFmtId="0" fontId="41" fillId="0" borderId="42" xfId="4" applyFont="1" applyBorder="1">
      <alignment vertical="center"/>
    </xf>
    <xf numFmtId="0" fontId="41" fillId="0" borderId="41" xfId="4" applyFont="1" applyBorder="1">
      <alignment vertical="center"/>
    </xf>
    <xf numFmtId="0" fontId="41" fillId="0" borderId="2" xfId="4" applyFont="1" applyBorder="1">
      <alignment vertical="center"/>
    </xf>
    <xf numFmtId="0" fontId="41" fillId="0" borderId="3" xfId="4" applyFont="1" applyBorder="1">
      <alignment vertical="center"/>
    </xf>
    <xf numFmtId="0" fontId="41" fillId="0" borderId="43" xfId="4" applyFont="1" applyBorder="1">
      <alignment vertical="center"/>
    </xf>
    <xf numFmtId="0" fontId="41" fillId="0" borderId="44" xfId="4" applyFont="1" applyBorder="1">
      <alignment vertical="center"/>
    </xf>
    <xf numFmtId="0" fontId="40" fillId="0" borderId="0" xfId="4" applyFont="1" applyAlignment="1">
      <alignment vertical="center"/>
    </xf>
    <xf numFmtId="0" fontId="40" fillId="0" borderId="0" xfId="4" applyFont="1" applyAlignment="1">
      <alignment horizontal="left" vertical="center"/>
    </xf>
    <xf numFmtId="0" fontId="40" fillId="0" borderId="0" xfId="4" applyFont="1">
      <alignment vertical="center"/>
    </xf>
    <xf numFmtId="0" fontId="41" fillId="0" borderId="0" xfId="4" applyFont="1">
      <alignment vertical="center"/>
    </xf>
    <xf numFmtId="0" fontId="40" fillId="0" borderId="0" xfId="4" applyFont="1" applyAlignment="1">
      <alignment horizontal="left" vertical="center" indent="1"/>
    </xf>
    <xf numFmtId="0" fontId="40" fillId="0" borderId="0" xfId="4" applyFont="1" applyAlignment="1">
      <alignment vertical="center" wrapText="1"/>
    </xf>
    <xf numFmtId="0" fontId="40" fillId="0" borderId="0" xfId="4" applyFont="1" applyAlignment="1">
      <alignment horizontal="center" vertical="center"/>
    </xf>
    <xf numFmtId="0" fontId="41" fillId="0" borderId="45" xfId="4" applyFont="1" applyBorder="1">
      <alignment vertical="center"/>
    </xf>
    <xf numFmtId="0" fontId="41" fillId="0" borderId="45" xfId="4" applyFont="1" applyBorder="1" applyAlignment="1">
      <alignment vertical="center" wrapText="1"/>
    </xf>
    <xf numFmtId="0" fontId="41" fillId="0" borderId="8" xfId="4" applyFont="1" applyBorder="1" applyAlignment="1">
      <alignment vertical="center"/>
    </xf>
    <xf numFmtId="0" fontId="4" fillId="0" borderId="78" xfId="12" applyFont="1" applyFill="1" applyBorder="1" applyAlignment="1">
      <alignment vertical="center"/>
    </xf>
    <xf numFmtId="184" fontId="4" fillId="0" borderId="79" xfId="12" applyNumberFormat="1" applyFont="1" applyFill="1" applyBorder="1" applyAlignment="1">
      <alignment vertical="center"/>
    </xf>
    <xf numFmtId="0" fontId="4" fillId="0" borderId="80" xfId="12" applyFont="1" applyFill="1" applyBorder="1" applyAlignment="1">
      <alignment vertical="center"/>
    </xf>
    <xf numFmtId="0" fontId="3" fillId="0" borderId="81" xfId="12" applyFont="1" applyFill="1" applyBorder="1"/>
    <xf numFmtId="0" fontId="38" fillId="7" borderId="1" xfId="0" applyFont="1" applyFill="1" applyBorder="1" applyAlignment="1">
      <alignment vertical="center"/>
    </xf>
    <xf numFmtId="0" fontId="4" fillId="7" borderId="1" xfId="0" applyFont="1" applyFill="1" applyBorder="1">
      <alignment vertical="center"/>
    </xf>
    <xf numFmtId="0" fontId="4" fillId="0" borderId="0" xfId="5" applyFont="1" applyFill="1" applyBorder="1" applyAlignment="1">
      <alignment horizontal="right" vertical="center"/>
    </xf>
    <xf numFmtId="196" fontId="4" fillId="7" borderId="36" xfId="1" applyNumberFormat="1" applyFont="1" applyFill="1" applyBorder="1" applyAlignment="1">
      <alignment horizontal="right" vertical="center" shrinkToFit="1"/>
    </xf>
    <xf numFmtId="0" fontId="3" fillId="7" borderId="87" xfId="12" applyFont="1" applyFill="1" applyBorder="1" applyAlignment="1">
      <alignment horizontal="center" vertical="center"/>
    </xf>
    <xf numFmtId="0" fontId="20" fillId="0" borderId="13" xfId="12" applyFont="1" applyFill="1" applyBorder="1" applyAlignment="1">
      <alignment horizontal="right" vertical="center" wrapText="1" shrinkToFit="1"/>
    </xf>
    <xf numFmtId="0" fontId="38" fillId="7" borderId="4" xfId="0" applyFont="1" applyFill="1" applyBorder="1" applyAlignment="1">
      <alignment vertical="center"/>
    </xf>
    <xf numFmtId="0" fontId="38" fillId="7" borderId="16" xfId="0" applyFont="1" applyFill="1" applyBorder="1" applyAlignment="1">
      <alignment horizontal="right" vertical="center"/>
    </xf>
    <xf numFmtId="0" fontId="23" fillId="0" borderId="0" xfId="0" applyFont="1" applyFill="1" applyBorder="1" applyAlignment="1">
      <alignment vertical="center" wrapText="1"/>
    </xf>
    <xf numFmtId="0" fontId="34" fillId="0" borderId="0" xfId="4" applyFont="1">
      <alignment vertical="center"/>
    </xf>
    <xf numFmtId="0" fontId="44" fillId="0" borderId="0" xfId="0" applyFont="1">
      <alignment vertical="center"/>
    </xf>
    <xf numFmtId="0" fontId="45" fillId="9" borderId="42" xfId="4" applyFont="1" applyFill="1" applyBorder="1" applyAlignment="1">
      <alignment horizontal="center" vertical="center"/>
    </xf>
    <xf numFmtId="0" fontId="44" fillId="0" borderId="42" xfId="0" applyFont="1" applyBorder="1">
      <alignment vertical="center"/>
    </xf>
    <xf numFmtId="0" fontId="44" fillId="0" borderId="2" xfId="0" applyFont="1" applyBorder="1">
      <alignment vertical="center"/>
    </xf>
    <xf numFmtId="0" fontId="44" fillId="0" borderId="3" xfId="0" applyFont="1" applyBorder="1">
      <alignment vertical="center"/>
    </xf>
    <xf numFmtId="0" fontId="44" fillId="0" borderId="5" xfId="0" applyFont="1" applyBorder="1">
      <alignment vertical="center"/>
    </xf>
    <xf numFmtId="0" fontId="44" fillId="0" borderId="43" xfId="0" applyFont="1" applyBorder="1">
      <alignment vertical="center"/>
    </xf>
    <xf numFmtId="0" fontId="44" fillId="0" borderId="0" xfId="0" applyFont="1" applyFill="1" applyAlignment="1">
      <alignment vertical="center"/>
    </xf>
    <xf numFmtId="0" fontId="44" fillId="0" borderId="0" xfId="0" applyFont="1" applyBorder="1">
      <alignment vertical="center"/>
    </xf>
    <xf numFmtId="0" fontId="44" fillId="0" borderId="0" xfId="0" applyFont="1" applyAlignment="1">
      <alignment vertical="center"/>
    </xf>
    <xf numFmtId="0" fontId="44" fillId="0" borderId="45" xfId="0" applyFont="1" applyBorder="1">
      <alignment vertical="center"/>
    </xf>
    <xf numFmtId="0" fontId="44" fillId="0" borderId="123" xfId="0" applyFont="1" applyBorder="1">
      <alignment vertical="center"/>
    </xf>
    <xf numFmtId="0" fontId="44" fillId="0" borderId="60" xfId="0" applyFont="1" applyBorder="1">
      <alignment vertical="center"/>
    </xf>
    <xf numFmtId="0" fontId="44" fillId="0" borderId="48" xfId="0" applyFont="1" applyBorder="1">
      <alignment vertical="center"/>
    </xf>
    <xf numFmtId="0" fontId="44" fillId="0" borderId="0" xfId="0" applyFont="1" applyFill="1" applyBorder="1" applyAlignment="1">
      <alignment horizontal="center" vertical="center"/>
    </xf>
    <xf numFmtId="0" fontId="45" fillId="0" borderId="0" xfId="4" applyFont="1" applyBorder="1">
      <alignment vertical="center"/>
    </xf>
    <xf numFmtId="0" fontId="44" fillId="0" borderId="41" xfId="0" applyFont="1" applyBorder="1">
      <alignment vertical="center"/>
    </xf>
    <xf numFmtId="0" fontId="44" fillId="0" borderId="12" xfId="0" applyFont="1" applyFill="1" applyBorder="1" applyAlignment="1">
      <alignment horizontal="center" vertical="center"/>
    </xf>
    <xf numFmtId="0" fontId="44" fillId="0" borderId="12" xfId="0" applyFont="1" applyFill="1" applyBorder="1" applyAlignment="1">
      <alignment vertical="center" shrinkToFit="1"/>
    </xf>
    <xf numFmtId="0" fontId="44" fillId="0" borderId="0" xfId="0" applyFont="1" applyFill="1" applyBorder="1" applyAlignment="1">
      <alignment vertical="center" shrinkToFit="1"/>
    </xf>
    <xf numFmtId="0" fontId="44" fillId="0" borderId="60" xfId="0" applyFont="1" applyBorder="1" applyAlignment="1">
      <alignment vertical="center" shrinkToFit="1"/>
    </xf>
    <xf numFmtId="0" fontId="44" fillId="0" borderId="48" xfId="0" applyFont="1" applyBorder="1" applyAlignment="1">
      <alignment vertical="center" shrinkToFit="1"/>
    </xf>
    <xf numFmtId="0" fontId="46" fillId="11" borderId="0" xfId="4" applyFont="1" applyFill="1">
      <alignment vertical="center"/>
    </xf>
    <xf numFmtId="0" fontId="46" fillId="11" borderId="0" xfId="0" applyFont="1" applyFill="1">
      <alignment vertical="center"/>
    </xf>
    <xf numFmtId="0" fontId="45" fillId="0" borderId="0" xfId="4" applyFont="1">
      <alignment vertical="center"/>
    </xf>
    <xf numFmtId="0" fontId="44" fillId="0" borderId="12" xfId="0" applyFont="1" applyBorder="1">
      <alignment vertical="center"/>
    </xf>
    <xf numFmtId="0" fontId="44" fillId="0" borderId="10" xfId="0" applyFont="1" applyBorder="1">
      <alignment vertical="center"/>
    </xf>
    <xf numFmtId="0" fontId="45" fillId="0" borderId="6" xfId="0" applyFont="1" applyBorder="1" applyAlignment="1">
      <alignment vertical="center" wrapText="1"/>
    </xf>
    <xf numFmtId="0" fontId="45" fillId="0" borderId="58" xfId="0" applyFont="1" applyBorder="1">
      <alignment vertical="center"/>
    </xf>
    <xf numFmtId="0" fontId="44" fillId="0" borderId="125" xfId="0" applyFont="1" applyBorder="1">
      <alignment vertical="center"/>
    </xf>
    <xf numFmtId="0" fontId="44" fillId="0" borderId="9" xfId="0" applyFont="1" applyBorder="1">
      <alignment vertical="center"/>
    </xf>
    <xf numFmtId="0" fontId="44" fillId="9" borderId="121" xfId="0" applyFont="1" applyFill="1" applyBorder="1" applyAlignment="1">
      <alignment vertical="center" wrapText="1" shrinkToFit="1"/>
    </xf>
    <xf numFmtId="0" fontId="44" fillId="9" borderId="120" xfId="0" applyFont="1" applyFill="1" applyBorder="1" applyAlignment="1">
      <alignment vertical="center" wrapText="1"/>
    </xf>
    <xf numFmtId="0" fontId="45" fillId="9" borderId="124" xfId="4" applyFont="1" applyFill="1" applyBorder="1" applyAlignment="1">
      <alignment horizontal="center" vertical="center"/>
    </xf>
    <xf numFmtId="0" fontId="45" fillId="0" borderId="61" xfId="4" applyFont="1" applyBorder="1" applyAlignment="1">
      <alignment vertical="center" shrinkToFit="1"/>
    </xf>
    <xf numFmtId="0" fontId="44" fillId="0" borderId="12" xfId="0" applyFont="1" applyBorder="1" applyAlignment="1">
      <alignment horizontal="left" vertical="center" indent="1"/>
    </xf>
    <xf numFmtId="0" fontId="44" fillId="0" borderId="0" xfId="0" applyFont="1" applyBorder="1" applyAlignment="1">
      <alignment horizontal="left" vertical="center" indent="1"/>
    </xf>
    <xf numFmtId="0" fontId="44" fillId="0" borderId="9" xfId="0" applyFont="1" applyBorder="1" applyAlignment="1">
      <alignment horizontal="left" vertical="center" indent="1"/>
    </xf>
    <xf numFmtId="0" fontId="44" fillId="0" borderId="0" xfId="0" applyFont="1" applyBorder="1" applyAlignment="1">
      <alignment horizontal="left" vertical="center" indent="2"/>
    </xf>
    <xf numFmtId="0" fontId="44" fillId="0" borderId="9" xfId="0" applyFont="1" applyBorder="1" applyAlignment="1">
      <alignment horizontal="left" vertical="center" indent="2"/>
    </xf>
    <xf numFmtId="0" fontId="44" fillId="9" borderId="1" xfId="0" applyFont="1" applyFill="1" applyBorder="1" applyAlignment="1">
      <alignment vertical="center" wrapText="1"/>
    </xf>
    <xf numFmtId="0" fontId="44" fillId="9" borderId="16" xfId="0" applyFont="1" applyFill="1" applyBorder="1" applyAlignment="1">
      <alignment vertical="center" wrapText="1"/>
    </xf>
    <xf numFmtId="0" fontId="44" fillId="9" borderId="119"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44" fillId="9" borderId="119" xfId="0" applyFont="1" applyFill="1" applyBorder="1" applyAlignment="1">
      <alignment vertical="center" wrapText="1"/>
    </xf>
    <xf numFmtId="0" fontId="45" fillId="9" borderId="126" xfId="4" applyFont="1" applyFill="1" applyBorder="1" applyAlignment="1">
      <alignment horizontal="center" vertical="center"/>
    </xf>
    <xf numFmtId="0" fontId="45" fillId="0" borderId="127" xfId="4" applyFont="1" applyBorder="1">
      <alignment vertical="center"/>
    </xf>
    <xf numFmtId="0" fontId="44" fillId="0" borderId="128" xfId="0" applyFont="1" applyBorder="1">
      <alignment vertical="center"/>
    </xf>
    <xf numFmtId="0" fontId="44" fillId="0" borderId="129" xfId="0" applyFont="1" applyBorder="1">
      <alignment vertical="center"/>
    </xf>
    <xf numFmtId="0" fontId="19" fillId="0" borderId="131" xfId="0" applyFont="1" applyFill="1" applyBorder="1" applyAlignment="1">
      <alignment vertical="center" wrapText="1"/>
    </xf>
    <xf numFmtId="0" fontId="44" fillId="12" borderId="6" xfId="0" applyFont="1" applyFill="1" applyBorder="1">
      <alignment vertical="center"/>
    </xf>
    <xf numFmtId="0" fontId="44" fillId="12" borderId="125" xfId="0" applyFont="1" applyFill="1" applyBorder="1">
      <alignment vertical="center"/>
    </xf>
    <xf numFmtId="0" fontId="45" fillId="0" borderId="133" xfId="4" applyFont="1" applyBorder="1">
      <alignment vertical="center"/>
    </xf>
    <xf numFmtId="0" fontId="44" fillId="0" borderId="134" xfId="0" applyFont="1" applyBorder="1">
      <alignment vertical="center"/>
    </xf>
    <xf numFmtId="0" fontId="44" fillId="12" borderId="135" xfId="0" applyFont="1" applyFill="1" applyBorder="1">
      <alignment vertical="center"/>
    </xf>
    <xf numFmtId="0" fontId="44" fillId="12" borderId="132" xfId="0" applyFont="1" applyFill="1" applyBorder="1">
      <alignment vertical="center"/>
    </xf>
    <xf numFmtId="0" fontId="44" fillId="12" borderId="59" xfId="0" applyFont="1" applyFill="1" applyBorder="1">
      <alignment vertical="center"/>
    </xf>
    <xf numFmtId="0" fontId="44" fillId="12" borderId="0" xfId="0" applyFont="1" applyFill="1">
      <alignment vertical="center"/>
    </xf>
    <xf numFmtId="0" fontId="48" fillId="12" borderId="10" xfId="0" applyFont="1" applyFill="1" applyBorder="1">
      <alignment vertical="center"/>
    </xf>
    <xf numFmtId="0" fontId="49" fillId="0" borderId="12" xfId="0" applyFont="1" applyBorder="1" applyAlignment="1">
      <alignment horizontal="left" vertical="center" indent="2"/>
    </xf>
    <xf numFmtId="0" fontId="49" fillId="0" borderId="0" xfId="0" applyFont="1" applyBorder="1" applyAlignment="1">
      <alignment horizontal="left" vertical="center" indent="2"/>
    </xf>
    <xf numFmtId="0" fontId="49" fillId="0" borderId="9" xfId="0" applyFont="1" applyBorder="1" applyAlignment="1">
      <alignment horizontal="left" vertical="center" indent="2"/>
    </xf>
    <xf numFmtId="0" fontId="44" fillId="0" borderId="12" xfId="0" applyFont="1" applyBorder="1" applyAlignment="1">
      <alignment horizontal="left" vertical="center" indent="2"/>
    </xf>
    <xf numFmtId="0" fontId="44" fillId="0" borderId="5" xfId="0" applyFont="1" applyBorder="1" applyAlignment="1">
      <alignment horizontal="left" vertical="center" indent="2"/>
    </xf>
    <xf numFmtId="0" fontId="44" fillId="0" borderId="13" xfId="0" applyFont="1" applyBorder="1" applyAlignment="1">
      <alignment horizontal="left" vertical="center" indent="1"/>
    </xf>
    <xf numFmtId="0" fontId="44" fillId="0" borderId="14" xfId="0" applyFont="1" applyBorder="1" applyAlignment="1">
      <alignment horizontal="left" vertical="center" indent="1"/>
    </xf>
    <xf numFmtId="196" fontId="4" fillId="7" borderId="8" xfId="1" applyNumberFormat="1" applyFont="1" applyFill="1" applyBorder="1" applyAlignment="1">
      <alignment horizontal="right" vertical="center" shrinkToFit="1"/>
    </xf>
    <xf numFmtId="38" fontId="4" fillId="7" borderId="30" xfId="1" applyFont="1" applyFill="1" applyBorder="1" applyAlignment="1">
      <alignment horizontal="right" vertical="center" shrinkToFit="1"/>
    </xf>
    <xf numFmtId="0" fontId="3" fillId="2" borderId="67" xfId="12" applyFont="1" applyFill="1" applyBorder="1" applyAlignment="1">
      <alignment horizontal="center" vertical="center" wrapText="1"/>
    </xf>
    <xf numFmtId="0" fontId="3" fillId="2" borderId="65" xfId="12" applyFont="1" applyFill="1" applyBorder="1" applyAlignment="1">
      <alignment horizontal="center" vertical="center" wrapText="1"/>
    </xf>
    <xf numFmtId="0" fontId="3" fillId="2" borderId="68" xfId="12" applyFont="1" applyFill="1" applyBorder="1" applyAlignment="1">
      <alignment horizontal="center" vertical="center" wrapText="1"/>
    </xf>
    <xf numFmtId="0" fontId="6" fillId="0" borderId="0" xfId="5" applyFont="1" applyFill="1" applyBorder="1" applyAlignment="1">
      <alignment horizontal="left" vertical="top"/>
    </xf>
    <xf numFmtId="0" fontId="4" fillId="7" borderId="4" xfId="0" applyFont="1" applyFill="1" applyBorder="1" applyAlignment="1">
      <alignment vertical="center" shrinkToFit="1"/>
    </xf>
    <xf numFmtId="0" fontId="23" fillId="0" borderId="0" xfId="0" applyFont="1" applyFill="1" applyBorder="1" applyAlignment="1">
      <alignment vertical="center"/>
    </xf>
    <xf numFmtId="0" fontId="4" fillId="0" borderId="20" xfId="0" applyFont="1" applyFill="1" applyBorder="1">
      <alignment vertical="center"/>
    </xf>
    <xf numFmtId="180" fontId="43" fillId="0" borderId="15" xfId="0" applyNumberFormat="1" applyFont="1" applyFill="1" applyBorder="1" applyAlignment="1">
      <alignment horizontal="center" vertical="center"/>
    </xf>
    <xf numFmtId="0" fontId="4" fillId="0" borderId="23" xfId="0" applyFont="1" applyFill="1" applyBorder="1">
      <alignment vertical="center"/>
    </xf>
    <xf numFmtId="0" fontId="36" fillId="0" borderId="0" xfId="4" applyFont="1">
      <alignment vertical="center"/>
    </xf>
    <xf numFmtId="0" fontId="50" fillId="0" borderId="0" xfId="4" applyFont="1" applyAlignment="1">
      <alignment horizontal="left" vertical="center"/>
    </xf>
    <xf numFmtId="0" fontId="36" fillId="0" borderId="0" xfId="4" applyFont="1" applyAlignment="1">
      <alignment vertical="center" wrapText="1"/>
    </xf>
    <xf numFmtId="0" fontId="36" fillId="0" borderId="0" xfId="4" applyFont="1" applyAlignment="1">
      <alignment horizontal="center" vertical="center"/>
    </xf>
    <xf numFmtId="0" fontId="34" fillId="0" borderId="2" xfId="4" applyFont="1" applyBorder="1" applyAlignment="1">
      <alignment vertical="center" wrapText="1"/>
    </xf>
    <xf numFmtId="0" fontId="34" fillId="0" borderId="3" xfId="4" applyFont="1" applyBorder="1" applyAlignment="1">
      <alignment horizontal="left" vertical="center" wrapText="1"/>
    </xf>
    <xf numFmtId="0" fontId="34" fillId="0" borderId="0" xfId="4" applyFont="1" applyAlignment="1">
      <alignment horizontal="left" vertical="center" indent="1"/>
    </xf>
    <xf numFmtId="0" fontId="34" fillId="0" borderId="0" xfId="4" applyFont="1" applyAlignment="1">
      <alignment vertical="center" wrapText="1"/>
    </xf>
    <xf numFmtId="0" fontId="34" fillId="0" borderId="0" xfId="4" applyFont="1" applyAlignment="1">
      <alignment horizontal="center" vertical="center"/>
    </xf>
    <xf numFmtId="0" fontId="34" fillId="0" borderId="2" xfId="4" applyFont="1" applyBorder="1" applyAlignment="1">
      <alignment vertical="top" wrapText="1" shrinkToFit="1"/>
    </xf>
    <xf numFmtId="0" fontId="36" fillId="0" borderId="0" xfId="4" applyFont="1" applyBorder="1" applyAlignment="1">
      <alignment horizontal="center" vertical="center"/>
    </xf>
    <xf numFmtId="0" fontId="36" fillId="0" borderId="0" xfId="4" applyFont="1" applyAlignment="1">
      <alignment horizontal="left" vertical="center" wrapText="1"/>
    </xf>
    <xf numFmtId="0" fontId="34" fillId="0" borderId="3" xfId="4" applyFont="1" applyBorder="1" applyAlignment="1">
      <alignment vertical="center" wrapText="1"/>
    </xf>
    <xf numFmtId="0" fontId="36" fillId="0" borderId="2" xfId="4" applyFont="1" applyBorder="1" applyAlignment="1">
      <alignment horizontal="left" vertical="top" wrapText="1"/>
    </xf>
    <xf numFmtId="0" fontId="36" fillId="0" borderId="0" xfId="4" applyFont="1" applyAlignment="1">
      <alignment horizontal="left" vertical="center" indent="1"/>
    </xf>
    <xf numFmtId="0" fontId="53" fillId="7" borderId="1" xfId="0" applyFont="1" applyFill="1" applyBorder="1" applyAlignment="1">
      <alignment vertical="center"/>
    </xf>
    <xf numFmtId="0" fontId="4" fillId="7" borderId="16" xfId="0" applyFont="1" applyFill="1" applyBorder="1" applyAlignment="1">
      <alignment horizontal="right" vertical="center" shrinkToFit="1"/>
    </xf>
    <xf numFmtId="0" fontId="37" fillId="0" borderId="0" xfId="4" applyFont="1" applyAlignment="1">
      <alignment vertical="center"/>
    </xf>
    <xf numFmtId="0" fontId="37" fillId="0" borderId="0" xfId="4" applyFont="1">
      <alignment vertical="center"/>
    </xf>
    <xf numFmtId="192" fontId="4" fillId="6" borderId="1" xfId="5" applyNumberFormat="1" applyFont="1" applyFill="1" applyBorder="1" applyAlignment="1" applyProtection="1">
      <alignment horizontal="center" vertical="center" wrapText="1"/>
    </xf>
    <xf numFmtId="0" fontId="6" fillId="0" borderId="0" xfId="5" applyFont="1" applyFill="1" applyBorder="1" applyAlignment="1" applyProtection="1"/>
    <xf numFmtId="0" fontId="4" fillId="0" borderId="0" xfId="5" applyFont="1" applyFill="1" applyProtection="1">
      <alignment vertical="center"/>
    </xf>
    <xf numFmtId="0" fontId="4" fillId="0" borderId="0" xfId="5" applyFont="1" applyFill="1" applyBorder="1" applyAlignment="1" applyProtection="1"/>
    <xf numFmtId="0" fontId="4" fillId="0" borderId="0" xfId="5" applyFont="1" applyFill="1" applyAlignment="1" applyProtection="1">
      <alignment horizontal="left" vertical="center"/>
    </xf>
    <xf numFmtId="0" fontId="21" fillId="0" borderId="0" xfId="5" applyFont="1" applyFill="1" applyBorder="1" applyAlignment="1" applyProtection="1">
      <alignment horizontal="center" vertical="center"/>
    </xf>
    <xf numFmtId="0" fontId="21" fillId="0" borderId="0" xfId="5" applyFont="1" applyFill="1" applyBorder="1" applyAlignment="1" applyProtection="1">
      <alignment horizontal="right" vertical="center"/>
    </xf>
    <xf numFmtId="0" fontId="21" fillId="0" borderId="0" xfId="5" applyFont="1" applyFill="1" applyBorder="1" applyAlignment="1" applyProtection="1">
      <alignment horizontal="left" vertical="center"/>
    </xf>
    <xf numFmtId="0" fontId="4" fillId="0" borderId="0" xfId="5" applyFont="1" applyFill="1" applyAlignment="1" applyProtection="1">
      <alignment vertical="center"/>
    </xf>
    <xf numFmtId="0" fontId="3" fillId="2" borderId="63" xfId="5" applyFont="1" applyFill="1" applyBorder="1" applyAlignment="1" applyProtection="1">
      <alignment horizontal="center" vertical="center" shrinkToFit="1"/>
    </xf>
    <xf numFmtId="0" fontId="4" fillId="0" borderId="69" xfId="5" applyFont="1" applyFill="1" applyBorder="1" applyAlignment="1" applyProtection="1">
      <alignment horizontal="center" vertical="center"/>
    </xf>
    <xf numFmtId="0" fontId="4" fillId="0" borderId="0" xfId="5" applyFont="1" applyFill="1" applyBorder="1" applyAlignment="1" applyProtection="1">
      <alignment horizontal="center" vertical="center"/>
    </xf>
    <xf numFmtId="184" fontId="4" fillId="7" borderId="70" xfId="5" applyNumberFormat="1" applyFont="1" applyFill="1" applyBorder="1" applyAlignment="1" applyProtection="1">
      <alignment horizontal="center" vertical="center" wrapText="1"/>
    </xf>
    <xf numFmtId="188" fontId="4" fillId="7" borderId="70" xfId="5" applyNumberFormat="1" applyFont="1" applyFill="1" applyBorder="1" applyAlignment="1" applyProtection="1">
      <alignment horizontal="center" vertical="center" shrinkToFit="1"/>
    </xf>
    <xf numFmtId="0" fontId="4" fillId="7" borderId="0" xfId="5" applyFont="1" applyFill="1" applyProtection="1">
      <alignment vertical="center"/>
    </xf>
    <xf numFmtId="187" fontId="4" fillId="7" borderId="63" xfId="5" applyNumberFormat="1" applyFont="1" applyFill="1" applyBorder="1" applyAlignment="1" applyProtection="1">
      <alignment horizontal="center" vertical="center" wrapText="1"/>
    </xf>
    <xf numFmtId="189" fontId="38" fillId="7" borderId="70" xfId="5" applyNumberFormat="1" applyFont="1" applyFill="1" applyBorder="1" applyAlignment="1" applyProtection="1">
      <alignment horizontal="center" vertical="center"/>
    </xf>
    <xf numFmtId="186" fontId="4" fillId="7" borderId="70" xfId="5" applyNumberFormat="1" applyFont="1" applyFill="1" applyBorder="1" applyAlignment="1" applyProtection="1">
      <alignment horizontal="center" vertical="center" wrapText="1"/>
    </xf>
    <xf numFmtId="0" fontId="4" fillId="7" borderId="70" xfId="5" applyNumberFormat="1" applyFont="1" applyFill="1" applyBorder="1" applyAlignment="1" applyProtection="1">
      <alignment horizontal="center" vertical="center" wrapText="1"/>
    </xf>
    <xf numFmtId="183" fontId="3" fillId="7" borderId="63" xfId="5" applyNumberFormat="1" applyFont="1" applyFill="1" applyBorder="1" applyAlignment="1" applyProtection="1">
      <alignment horizontal="left" vertical="center" wrapText="1" shrinkToFit="1"/>
    </xf>
    <xf numFmtId="0" fontId="22" fillId="7" borderId="70" xfId="5" applyFont="1" applyFill="1" applyBorder="1" applyAlignment="1" applyProtection="1">
      <alignment vertical="center" wrapText="1"/>
    </xf>
    <xf numFmtId="184" fontId="4" fillId="0" borderId="0" xfId="5" applyNumberFormat="1" applyFont="1" applyFill="1" applyBorder="1" applyAlignment="1" applyProtection="1">
      <alignment horizontal="center" vertical="center" wrapText="1"/>
    </xf>
    <xf numFmtId="188" fontId="4" fillId="0" borderId="0" xfId="5" applyNumberFormat="1" applyFont="1" applyFill="1" applyBorder="1" applyAlignment="1" applyProtection="1">
      <alignment horizontal="center" vertical="center" shrinkToFit="1"/>
    </xf>
    <xf numFmtId="189" fontId="4" fillId="0" borderId="0" xfId="5" applyNumberFormat="1" applyFont="1" applyFill="1" applyBorder="1" applyAlignment="1" applyProtection="1">
      <alignment horizontal="center" vertical="center" wrapText="1"/>
    </xf>
    <xf numFmtId="187" fontId="4" fillId="0" borderId="0" xfId="5" applyNumberFormat="1" applyFont="1" applyFill="1" applyBorder="1" applyAlignment="1" applyProtection="1">
      <alignment horizontal="center" vertical="center" wrapText="1"/>
    </xf>
    <xf numFmtId="186" fontId="4" fillId="0" borderId="0" xfId="5" applyNumberFormat="1" applyFont="1" applyFill="1" applyBorder="1" applyAlignment="1" applyProtection="1">
      <alignment horizontal="center" vertical="center" wrapText="1"/>
    </xf>
    <xf numFmtId="0" fontId="4" fillId="0" borderId="0" xfId="5" applyNumberFormat="1" applyFont="1" applyFill="1" applyBorder="1" applyAlignment="1" applyProtection="1">
      <alignment horizontal="center" vertical="center" wrapText="1"/>
    </xf>
    <xf numFmtId="183" fontId="4" fillId="0" borderId="0" xfId="5" applyNumberFormat="1" applyFont="1" applyFill="1" applyBorder="1" applyAlignment="1" applyProtection="1">
      <alignment horizontal="left" vertical="center" shrinkToFit="1"/>
    </xf>
    <xf numFmtId="183" fontId="3" fillId="0" borderId="0" xfId="5" applyNumberFormat="1" applyFont="1" applyFill="1" applyBorder="1" applyAlignment="1" applyProtection="1">
      <alignment horizontal="left" vertical="center" wrapText="1" shrinkToFit="1"/>
    </xf>
    <xf numFmtId="183" fontId="5" fillId="0" borderId="0" xfId="5" applyNumberFormat="1" applyFont="1" applyFill="1" applyBorder="1" applyAlignment="1" applyProtection="1">
      <alignment horizontal="left" vertical="center" wrapText="1" shrinkToFit="1"/>
    </xf>
    <xf numFmtId="0" fontId="4" fillId="0" borderId="0" xfId="5" applyFont="1" applyFill="1" applyBorder="1" applyAlignment="1" applyProtection="1">
      <alignment vertical="center" wrapText="1"/>
    </xf>
    <xf numFmtId="0" fontId="4" fillId="0" borderId="0" xfId="5" applyFont="1" applyFill="1" applyBorder="1" applyProtection="1">
      <alignment vertical="center"/>
    </xf>
    <xf numFmtId="0" fontId="3" fillId="0" borderId="1" xfId="5" applyNumberFormat="1" applyFont="1" applyFill="1" applyBorder="1" applyAlignment="1" applyProtection="1">
      <alignment horizontal="center" vertical="center" shrinkToFit="1"/>
    </xf>
    <xf numFmtId="0" fontId="3" fillId="0" borderId="1" xfId="5" applyNumberFormat="1" applyFont="1" applyFill="1" applyBorder="1" applyAlignment="1" applyProtection="1">
      <alignment horizontal="center" vertical="center" wrapText="1"/>
    </xf>
    <xf numFmtId="186" fontId="4" fillId="0" borderId="1" xfId="5" applyNumberFormat="1" applyFont="1" applyFill="1" applyBorder="1" applyAlignment="1" applyProtection="1">
      <alignment horizontal="center" vertical="center" wrapText="1"/>
    </xf>
    <xf numFmtId="186" fontId="4" fillId="6" borderId="1" xfId="5" applyNumberFormat="1" applyFont="1" applyFill="1" applyBorder="1" applyAlignment="1" applyProtection="1">
      <alignment horizontal="center" vertical="center" wrapText="1"/>
    </xf>
    <xf numFmtId="183" fontId="4" fillId="0" borderId="0" xfId="5" applyNumberFormat="1" applyFont="1" applyFill="1" applyBorder="1" applyAlignment="1" applyProtection="1">
      <alignment horizontal="center" vertical="center" wrapText="1"/>
    </xf>
    <xf numFmtId="183" fontId="4" fillId="0" borderId="0" xfId="5" applyNumberFormat="1" applyFont="1" applyFill="1" applyBorder="1" applyAlignment="1" applyProtection="1">
      <alignment horizontal="right" vertical="center" wrapText="1"/>
    </xf>
    <xf numFmtId="0" fontId="4" fillId="0" borderId="0" xfId="5" applyFont="1" applyFill="1" applyBorder="1" applyAlignment="1" applyProtection="1">
      <alignment vertical="center"/>
    </xf>
    <xf numFmtId="38" fontId="4" fillId="6" borderId="7" xfId="1" applyFont="1" applyFill="1" applyBorder="1" applyAlignment="1">
      <alignment horizontal="right" vertical="center" shrinkToFit="1"/>
    </xf>
    <xf numFmtId="38" fontId="4" fillId="6" borderId="31" xfId="1" applyFont="1" applyFill="1" applyBorder="1" applyAlignment="1">
      <alignment horizontal="right" vertical="center" shrinkToFit="1"/>
    </xf>
    <xf numFmtId="38" fontId="4" fillId="6" borderId="84" xfId="1" applyFont="1" applyFill="1" applyBorder="1" applyAlignment="1">
      <alignment horizontal="right" vertical="center" shrinkToFit="1"/>
    </xf>
    <xf numFmtId="38" fontId="4" fillId="6" borderId="75" xfId="1" applyFont="1" applyFill="1" applyBorder="1" applyAlignment="1">
      <alignment horizontal="right" vertical="center" shrinkToFit="1"/>
    </xf>
    <xf numFmtId="38" fontId="4" fillId="6" borderId="76" xfId="1" applyFont="1" applyFill="1" applyBorder="1" applyAlignment="1">
      <alignment horizontal="right" vertical="center" shrinkToFit="1"/>
    </xf>
    <xf numFmtId="38" fontId="4" fillId="6" borderId="77" xfId="1" applyFont="1" applyFill="1" applyBorder="1" applyAlignment="1">
      <alignment horizontal="right" vertical="center" shrinkToFit="1"/>
    </xf>
    <xf numFmtId="38" fontId="3" fillId="6" borderId="5" xfId="1" applyFont="1" applyFill="1" applyBorder="1" applyAlignment="1">
      <alignment horizontal="right" vertical="center" wrapText="1" shrinkToFit="1" readingOrder="1"/>
    </xf>
    <xf numFmtId="38" fontId="3" fillId="6" borderId="27" xfId="1" applyFont="1" applyFill="1" applyBorder="1" applyAlignment="1">
      <alignment horizontal="right" vertical="center" wrapText="1"/>
    </xf>
    <xf numFmtId="38" fontId="3" fillId="6" borderId="16" xfId="1" applyFont="1" applyFill="1" applyBorder="1" applyAlignment="1">
      <alignment horizontal="right" vertical="center" wrapText="1" shrinkToFit="1" readingOrder="1"/>
    </xf>
    <xf numFmtId="38" fontId="3" fillId="6" borderId="27" xfId="1" applyFont="1" applyFill="1" applyBorder="1" applyAlignment="1">
      <alignment horizontal="right" vertical="center" shrinkToFit="1" readingOrder="1"/>
    </xf>
    <xf numFmtId="38" fontId="3" fillId="6" borderId="1" xfId="1" applyFont="1" applyFill="1" applyBorder="1" applyAlignment="1">
      <alignment horizontal="right" vertical="center" wrapText="1" shrinkToFit="1" readingOrder="1"/>
    </xf>
    <xf numFmtId="38" fontId="3" fillId="6" borderId="28" xfId="1" applyFont="1" applyFill="1" applyBorder="1" applyAlignment="1">
      <alignment horizontal="right" vertical="center" shrinkToFit="1" readingOrder="1"/>
    </xf>
    <xf numFmtId="38" fontId="3" fillId="6" borderId="29" xfId="1" applyFont="1" applyFill="1" applyBorder="1" applyAlignment="1">
      <alignment horizontal="right" vertical="center" shrinkToFit="1" readingOrder="1"/>
    </xf>
    <xf numFmtId="38" fontId="3" fillId="6" borderId="8" xfId="1" applyFont="1" applyFill="1" applyBorder="1" applyAlignment="1">
      <alignment horizontal="right" vertical="center" wrapText="1"/>
    </xf>
    <xf numFmtId="38" fontId="3" fillId="6" borderId="25" xfId="1" applyFont="1" applyFill="1" applyBorder="1" applyAlignment="1">
      <alignment horizontal="right" vertical="center" shrinkToFit="1" readingOrder="1"/>
    </xf>
    <xf numFmtId="38" fontId="3" fillId="6" borderId="26" xfId="1" applyFont="1" applyFill="1" applyBorder="1" applyAlignment="1">
      <alignment horizontal="right" vertical="center" shrinkToFit="1" readingOrder="1"/>
    </xf>
    <xf numFmtId="0" fontId="44" fillId="10" borderId="137" xfId="0" applyFont="1" applyFill="1" applyBorder="1" applyAlignment="1">
      <alignment horizontal="center" vertical="center" shrinkToFit="1"/>
    </xf>
    <xf numFmtId="0" fontId="44" fillId="10" borderId="119" xfId="0" applyFont="1" applyFill="1" applyBorder="1" applyAlignment="1">
      <alignment horizontal="center" vertical="center" shrinkToFit="1"/>
    </xf>
    <xf numFmtId="0" fontId="44" fillId="0" borderId="130" xfId="0" applyFont="1" applyBorder="1" applyAlignment="1">
      <alignment vertical="center" shrinkToFit="1"/>
    </xf>
    <xf numFmtId="0" fontId="17" fillId="0" borderId="0" xfId="0" applyFont="1" applyFill="1" applyAlignment="1">
      <alignment horizontal="right" vertical="center"/>
    </xf>
    <xf numFmtId="0" fontId="4" fillId="13" borderId="1" xfId="0" applyFont="1" applyFill="1" applyBorder="1" applyAlignment="1">
      <alignment horizontal="center" vertical="center"/>
    </xf>
    <xf numFmtId="184" fontId="4" fillId="13" borderId="71" xfId="12" applyNumberFormat="1" applyFont="1" applyFill="1" applyBorder="1" applyAlignment="1">
      <alignment horizontal="center" vertical="center" shrinkToFit="1"/>
    </xf>
    <xf numFmtId="0" fontId="4" fillId="13" borderId="3" xfId="12" applyNumberFormat="1" applyFont="1" applyFill="1" applyBorder="1" applyAlignment="1">
      <alignment vertical="center" shrinkToFit="1"/>
    </xf>
    <xf numFmtId="0" fontId="26" fillId="13" borderId="30" xfId="12" applyFont="1" applyFill="1" applyBorder="1" applyAlignment="1">
      <alignment horizontal="center" vertical="center" wrapText="1" shrinkToFit="1"/>
    </xf>
    <xf numFmtId="196" fontId="4" fillId="13" borderId="46" xfId="1" applyNumberFormat="1" applyFont="1" applyFill="1" applyBorder="1" applyAlignment="1">
      <alignment horizontal="right" vertical="center" shrinkToFit="1"/>
    </xf>
    <xf numFmtId="196" fontId="4" fillId="13" borderId="3" xfId="1" applyNumberFormat="1" applyFont="1" applyFill="1" applyBorder="1" applyAlignment="1">
      <alignment horizontal="right" vertical="center" shrinkToFit="1"/>
    </xf>
    <xf numFmtId="0" fontId="26" fillId="13" borderId="31" xfId="12" applyFont="1" applyFill="1" applyBorder="1" applyAlignment="1">
      <alignment horizontal="center" vertical="center" wrapText="1" shrinkToFit="1"/>
    </xf>
    <xf numFmtId="196" fontId="4" fillId="13" borderId="47" xfId="1" applyNumberFormat="1" applyFont="1" applyFill="1" applyBorder="1" applyAlignment="1">
      <alignment horizontal="right" vertical="center" shrinkToFit="1"/>
    </xf>
    <xf numFmtId="196" fontId="4" fillId="13" borderId="1" xfId="1" applyNumberFormat="1" applyFont="1" applyFill="1" applyBorder="1" applyAlignment="1">
      <alignment horizontal="right" vertical="center" shrinkToFit="1"/>
    </xf>
    <xf numFmtId="184" fontId="4" fillId="13" borderId="72" xfId="12" applyNumberFormat="1" applyFont="1" applyFill="1" applyBorder="1" applyAlignment="1">
      <alignment horizontal="center" vertical="center" shrinkToFit="1"/>
    </xf>
    <xf numFmtId="0" fontId="26" fillId="13" borderId="34" xfId="12" applyFont="1" applyFill="1" applyBorder="1" applyAlignment="1">
      <alignment horizontal="center" vertical="center" wrapText="1" shrinkToFit="1"/>
    </xf>
    <xf numFmtId="184" fontId="4" fillId="13" borderId="82" xfId="12" applyNumberFormat="1" applyFont="1" applyFill="1" applyBorder="1" applyAlignment="1">
      <alignment horizontal="center" vertical="center" shrinkToFit="1"/>
    </xf>
    <xf numFmtId="0" fontId="4" fillId="13" borderId="83" xfId="12" applyNumberFormat="1" applyFont="1" applyFill="1" applyBorder="1" applyAlignment="1">
      <alignment vertical="center" shrinkToFit="1"/>
    </xf>
    <xf numFmtId="0" fontId="26" fillId="13" borderId="84" xfId="12" applyFont="1" applyFill="1" applyBorder="1" applyAlignment="1">
      <alignment horizontal="center" vertical="center" wrapText="1" shrinkToFit="1"/>
    </xf>
    <xf numFmtId="196" fontId="4" fillId="13" borderId="85" xfId="1" applyNumberFormat="1" applyFont="1" applyFill="1" applyBorder="1" applyAlignment="1">
      <alignment horizontal="right" vertical="center" shrinkToFit="1"/>
    </xf>
    <xf numFmtId="196" fontId="4" fillId="13" borderId="86" xfId="1" applyNumberFormat="1" applyFont="1" applyFill="1" applyBorder="1" applyAlignment="1">
      <alignment horizontal="right" vertical="center" shrinkToFit="1"/>
    </xf>
    <xf numFmtId="183" fontId="4" fillId="13" borderId="32" xfId="12" applyNumberFormat="1" applyFont="1" applyFill="1" applyBorder="1" applyAlignment="1">
      <alignment horizontal="center" vertical="center"/>
    </xf>
    <xf numFmtId="184" fontId="4" fillId="13" borderId="8" xfId="12" applyNumberFormat="1" applyFont="1" applyFill="1" applyBorder="1" applyAlignment="1">
      <alignment horizontal="center" vertical="center" shrinkToFit="1"/>
    </xf>
    <xf numFmtId="0" fontId="3" fillId="13" borderId="87" xfId="12" applyFont="1" applyFill="1" applyBorder="1" applyAlignment="1">
      <alignment horizontal="center" vertical="center"/>
    </xf>
    <xf numFmtId="0" fontId="3" fillId="13" borderId="63" xfId="12" applyFont="1" applyFill="1" applyBorder="1" applyAlignment="1">
      <alignment horizontal="center" vertical="center"/>
    </xf>
    <xf numFmtId="183" fontId="4" fillId="13" borderId="33" xfId="12" applyNumberFormat="1" applyFont="1" applyFill="1" applyBorder="1" applyAlignment="1">
      <alignment horizontal="center" vertical="center"/>
    </xf>
    <xf numFmtId="184" fontId="4" fillId="13" borderId="2" xfId="12" applyNumberFormat="1" applyFont="1" applyFill="1" applyBorder="1" applyAlignment="1">
      <alignment horizontal="center" vertical="center" shrinkToFit="1"/>
    </xf>
    <xf numFmtId="0" fontId="3" fillId="13" borderId="88" xfId="12" applyFont="1" applyFill="1" applyBorder="1" applyAlignment="1">
      <alignment horizontal="center" vertical="center"/>
    </xf>
    <xf numFmtId="183" fontId="4" fillId="13" borderId="85" xfId="12" applyNumberFormat="1" applyFont="1" applyFill="1" applyBorder="1" applyAlignment="1">
      <alignment horizontal="center" vertical="center"/>
    </xf>
    <xf numFmtId="184" fontId="4" fillId="13" borderId="86" xfId="12" applyNumberFormat="1" applyFont="1" applyFill="1" applyBorder="1" applyAlignment="1">
      <alignment horizontal="center" vertical="center" shrinkToFit="1"/>
    </xf>
    <xf numFmtId="0" fontId="3" fillId="13" borderId="89" xfId="12" applyFont="1" applyFill="1" applyBorder="1" applyAlignment="1">
      <alignment horizontal="center" vertical="center"/>
    </xf>
    <xf numFmtId="0" fontId="22" fillId="13" borderId="62" xfId="5" applyFont="1" applyFill="1" applyBorder="1" applyAlignment="1" applyProtection="1">
      <alignment vertical="center" wrapText="1"/>
    </xf>
    <xf numFmtId="0" fontId="22" fillId="13" borderId="63" xfId="5" applyFont="1" applyFill="1" applyBorder="1" applyAlignment="1" applyProtection="1">
      <alignment vertical="center" wrapText="1"/>
    </xf>
    <xf numFmtId="0" fontId="22" fillId="13" borderId="70" xfId="5" applyFont="1" applyFill="1" applyBorder="1" applyAlignment="1" applyProtection="1">
      <alignment vertical="center" wrapText="1"/>
    </xf>
    <xf numFmtId="0" fontId="4" fillId="0" borderId="0" xfId="5" applyFont="1" applyFill="1" applyBorder="1" applyAlignment="1" applyProtection="1">
      <alignment horizontal="center" vertical="center" wrapText="1"/>
    </xf>
    <xf numFmtId="0" fontId="4" fillId="0" borderId="0" xfId="5" applyFont="1" applyFill="1" applyAlignment="1" applyProtection="1">
      <alignment horizontal="center" vertical="center" wrapText="1"/>
    </xf>
    <xf numFmtId="0" fontId="4" fillId="0" borderId="69" xfId="5" applyFont="1" applyFill="1" applyBorder="1" applyAlignment="1" applyProtection="1">
      <alignment horizontal="center" vertical="center" wrapText="1"/>
    </xf>
    <xf numFmtId="0" fontId="4" fillId="0" borderId="0" xfId="5" applyFont="1" applyFill="1" applyAlignment="1" applyProtection="1">
      <alignment vertical="center" wrapText="1"/>
    </xf>
    <xf numFmtId="186" fontId="4" fillId="6" borderId="62" xfId="5" applyNumberFormat="1" applyFont="1" applyFill="1" applyBorder="1" applyAlignment="1" applyProtection="1">
      <alignment horizontal="center" vertical="center" wrapText="1"/>
    </xf>
    <xf numFmtId="183" fontId="5" fillId="6" borderId="63" xfId="5" applyNumberFormat="1" applyFont="1" applyFill="1" applyBorder="1" applyAlignment="1" applyProtection="1">
      <alignment horizontal="left" vertical="center" wrapText="1"/>
    </xf>
    <xf numFmtId="186" fontId="4" fillId="6" borderId="63" xfId="5" applyNumberFormat="1" applyFont="1" applyFill="1" applyBorder="1" applyAlignment="1" applyProtection="1">
      <alignment horizontal="center" vertical="center" wrapText="1"/>
    </xf>
    <xf numFmtId="0" fontId="45" fillId="0" borderId="43" xfId="4" applyFont="1" applyBorder="1">
      <alignment vertical="center"/>
    </xf>
    <xf numFmtId="0" fontId="45" fillId="0" borderId="45" xfId="4" applyFont="1" applyBorder="1">
      <alignment vertical="center"/>
    </xf>
    <xf numFmtId="0" fontId="45" fillId="0" borderId="43" xfId="4" applyFont="1" applyBorder="1" applyAlignment="1">
      <alignment vertical="center" shrinkToFit="1"/>
    </xf>
    <xf numFmtId="0" fontId="45" fillId="0" borderId="44" xfId="4" applyFont="1" applyBorder="1">
      <alignment vertical="center"/>
    </xf>
    <xf numFmtId="0" fontId="22" fillId="0" borderId="0" xfId="5" applyFont="1" applyFill="1" applyProtection="1">
      <alignment vertical="center"/>
    </xf>
    <xf numFmtId="0" fontId="52" fillId="0" borderId="0" xfId="5" applyFont="1" applyFill="1" applyBorder="1" applyAlignment="1" applyProtection="1">
      <alignment horizontal="center" vertical="center"/>
    </xf>
    <xf numFmtId="0" fontId="22" fillId="0" borderId="0" xfId="0" applyFont="1" applyFill="1" applyBorder="1" applyAlignment="1">
      <alignment vertical="center" wrapText="1"/>
    </xf>
    <xf numFmtId="0" fontId="34" fillId="0" borderId="2" xfId="4" applyFont="1" applyBorder="1" applyAlignment="1">
      <alignment horizontal="left" vertical="top" wrapText="1"/>
    </xf>
    <xf numFmtId="0" fontId="34" fillId="0" borderId="2" xfId="4" applyFont="1" applyBorder="1" applyAlignment="1">
      <alignment vertical="top" wrapText="1"/>
    </xf>
    <xf numFmtId="0" fontId="34" fillId="0" borderId="5" xfId="4" applyFont="1" applyBorder="1" applyAlignment="1">
      <alignment horizontal="center" vertical="center" wrapText="1"/>
    </xf>
    <xf numFmtId="0" fontId="40" fillId="0" borderId="3" xfId="4" applyFont="1" applyBorder="1" applyAlignment="1">
      <alignment vertical="center" wrapText="1"/>
    </xf>
    <xf numFmtId="0" fontId="40" fillId="0" borderId="5" xfId="4" applyFont="1" applyBorder="1" applyAlignment="1">
      <alignment horizontal="center" vertical="center" wrapText="1"/>
    </xf>
    <xf numFmtId="0" fontId="44" fillId="0" borderId="12" xfId="0" applyFont="1" applyBorder="1">
      <alignment vertical="center"/>
    </xf>
    <xf numFmtId="0" fontId="44" fillId="0" borderId="9" xfId="0" applyFont="1" applyBorder="1">
      <alignment vertical="center"/>
    </xf>
    <xf numFmtId="0" fontId="4" fillId="13" borderId="13" xfId="5" applyFont="1" applyFill="1" applyBorder="1" applyAlignment="1" applyProtection="1">
      <alignment vertical="center"/>
    </xf>
    <xf numFmtId="0" fontId="22" fillId="0" borderId="119" xfId="14" applyFont="1" applyFill="1" applyBorder="1" applyAlignment="1">
      <alignment horizontal="center" vertical="center" wrapText="1" shrinkToFit="1"/>
    </xf>
    <xf numFmtId="0" fontId="22" fillId="0" borderId="119" xfId="14" applyFont="1" applyFill="1" applyBorder="1" applyAlignment="1">
      <alignment horizontal="center" vertical="center" shrinkToFit="1"/>
    </xf>
    <xf numFmtId="0" fontId="21" fillId="0" borderId="0" xfId="5" applyFont="1" applyFill="1" applyAlignment="1">
      <alignment vertical="center" shrinkToFit="1"/>
    </xf>
    <xf numFmtId="0" fontId="3" fillId="0" borderId="0" xfId="0" applyFont="1">
      <alignment vertical="center"/>
    </xf>
    <xf numFmtId="0" fontId="19" fillId="0" borderId="6" xfId="13" applyFont="1" applyBorder="1" applyAlignment="1">
      <alignment horizontal="center" vertical="center" textRotation="255" wrapText="1"/>
    </xf>
    <xf numFmtId="0" fontId="19" fillId="0" borderId="0" xfId="13" applyFont="1" applyAlignment="1">
      <alignment horizontal="center" vertical="center" textRotation="255" wrapText="1"/>
    </xf>
    <xf numFmtId="0" fontId="36" fillId="0" borderId="6" xfId="0" applyFont="1" applyBorder="1">
      <alignment vertical="center"/>
    </xf>
    <xf numFmtId="0" fontId="4" fillId="0" borderId="6" xfId="0" applyFont="1" applyBorder="1" applyAlignment="1">
      <alignment horizontal="center" vertical="center"/>
    </xf>
    <xf numFmtId="0" fontId="3" fillId="0" borderId="6" xfId="0" applyFont="1" applyBorder="1" applyAlignment="1">
      <alignment vertical="center" wrapText="1"/>
    </xf>
    <xf numFmtId="0" fontId="3" fillId="0" borderId="0" xfId="0" applyFont="1" applyAlignment="1">
      <alignment vertical="center" wrapText="1"/>
    </xf>
    <xf numFmtId="0" fontId="3" fillId="2" borderId="119" xfId="0" applyFont="1" applyFill="1" applyBorder="1" applyAlignment="1">
      <alignment horizontal="center" vertical="center"/>
    </xf>
    <xf numFmtId="0" fontId="5" fillId="0" borderId="0" xfId="0" applyFont="1" applyAlignment="1">
      <alignment vertical="center" wrapText="1"/>
    </xf>
    <xf numFmtId="0" fontId="36" fillId="0" borderId="119" xfId="4" applyFont="1" applyBorder="1" applyAlignment="1">
      <alignment vertical="center" wrapText="1"/>
    </xf>
    <xf numFmtId="0" fontId="34" fillId="4" borderId="119" xfId="4" applyFont="1" applyFill="1" applyBorder="1" applyAlignment="1">
      <alignment horizontal="center" vertical="center" wrapText="1"/>
    </xf>
    <xf numFmtId="0" fontId="34" fillId="0" borderId="119" xfId="4" applyFont="1" applyBorder="1" applyAlignment="1">
      <alignment vertical="center" wrapText="1"/>
    </xf>
    <xf numFmtId="0" fontId="36" fillId="4" borderId="119" xfId="4" applyFont="1" applyFill="1" applyBorder="1" applyAlignment="1">
      <alignment horizontal="center" vertical="center"/>
    </xf>
    <xf numFmtId="0" fontId="34" fillId="0" borderId="119" xfId="4" applyFont="1" applyBorder="1" applyAlignment="1">
      <alignment horizontal="center" vertical="center" wrapText="1"/>
    </xf>
    <xf numFmtId="0" fontId="34" fillId="4" borderId="119" xfId="4" applyFont="1" applyFill="1" applyBorder="1" applyAlignment="1">
      <alignment horizontal="center" vertical="center"/>
    </xf>
    <xf numFmtId="0" fontId="34" fillId="0" borderId="119" xfId="4" applyFont="1" applyBorder="1" applyAlignment="1">
      <alignment vertical="top" wrapText="1"/>
    </xf>
    <xf numFmtId="0" fontId="34" fillId="0" borderId="119" xfId="4" applyFont="1" applyBorder="1" applyAlignment="1">
      <alignment vertical="top" shrinkToFit="1"/>
    </xf>
    <xf numFmtId="0" fontId="34" fillId="0" borderId="119" xfId="4" applyFont="1" applyBorder="1" applyAlignment="1">
      <alignment horizontal="left" vertical="top" wrapText="1"/>
    </xf>
    <xf numFmtId="0" fontId="34" fillId="0" borderId="119" xfId="4" applyFont="1" applyBorder="1" applyAlignment="1">
      <alignment vertical="center" shrinkToFit="1"/>
    </xf>
    <xf numFmtId="0" fontId="34" fillId="0" borderId="119" xfId="4" applyFont="1" applyBorder="1" applyAlignment="1">
      <alignment horizontal="left" vertical="center" wrapText="1"/>
    </xf>
    <xf numFmtId="0" fontId="34" fillId="0" borderId="122" xfId="4" applyFont="1" applyBorder="1" applyAlignment="1">
      <alignment horizontal="left" vertical="center" wrapText="1"/>
    </xf>
    <xf numFmtId="0" fontId="34" fillId="0" borderId="120" xfId="4" applyFont="1" applyBorder="1" applyAlignment="1">
      <alignment horizontal="center" vertical="center" wrapText="1"/>
    </xf>
    <xf numFmtId="0" fontId="40" fillId="0" borderId="119" xfId="4" applyFont="1" applyBorder="1" applyAlignment="1">
      <alignment vertical="center" wrapText="1"/>
    </xf>
    <xf numFmtId="0" fontId="32" fillId="4" borderId="119" xfId="4" applyFont="1" applyFill="1" applyBorder="1" applyAlignment="1">
      <alignment horizontal="center" vertical="center" wrapText="1"/>
    </xf>
    <xf numFmtId="0" fontId="40" fillId="4" borderId="119" xfId="4" applyFont="1" applyFill="1" applyBorder="1" applyAlignment="1">
      <alignment horizontal="center" vertical="center"/>
    </xf>
    <xf numFmtId="0" fontId="41" fillId="0" borderId="119" xfId="4" applyFont="1" applyBorder="1" applyAlignment="1">
      <alignment horizontal="center" vertical="center" wrapText="1"/>
    </xf>
    <xf numFmtId="0" fontId="40" fillId="0" borderId="119" xfId="4" applyFont="1" applyBorder="1" applyAlignment="1">
      <alignment horizontal="center" vertical="center" wrapText="1"/>
    </xf>
    <xf numFmtId="0" fontId="32" fillId="4" borderId="120" xfId="4" applyFont="1" applyFill="1" applyBorder="1" applyAlignment="1">
      <alignment horizontal="center" vertical="center" wrapText="1"/>
    </xf>
    <xf numFmtId="0" fontId="40" fillId="0" borderId="119" xfId="4" applyFont="1" applyBorder="1" applyAlignment="1">
      <alignment vertical="top" wrapText="1"/>
    </xf>
    <xf numFmtId="0" fontId="40" fillId="0" borderId="119" xfId="4" applyFont="1" applyBorder="1" applyAlignment="1">
      <alignment vertical="top"/>
    </xf>
    <xf numFmtId="0" fontId="40" fillId="4" borderId="120" xfId="4" applyFont="1" applyFill="1" applyBorder="1" applyAlignment="1">
      <alignment horizontal="center" vertical="center"/>
    </xf>
    <xf numFmtId="0" fontId="41" fillId="0" borderId="119" xfId="4" applyFont="1" applyBorder="1" applyAlignment="1">
      <alignment vertical="center" wrapText="1"/>
    </xf>
    <xf numFmtId="0" fontId="40" fillId="0" borderId="119" xfId="4" applyFont="1" applyBorder="1" applyAlignment="1">
      <alignment horizontal="left" vertical="top"/>
    </xf>
    <xf numFmtId="0" fontId="40" fillId="0" borderId="119" xfId="4" applyFont="1" applyBorder="1" applyAlignment="1">
      <alignment vertical="center" wrapText="1" shrinkToFit="1"/>
    </xf>
    <xf numFmtId="0" fontId="40" fillId="4" borderId="119" xfId="4" applyFont="1" applyFill="1" applyBorder="1" applyAlignment="1">
      <alignment horizontal="center" vertical="center" wrapText="1"/>
    </xf>
    <xf numFmtId="0" fontId="39" fillId="0" borderId="119" xfId="4" applyFont="1" applyBorder="1" applyAlignment="1">
      <alignment vertical="center" wrapText="1"/>
    </xf>
    <xf numFmtId="0" fontId="41" fillId="0" borderId="119" xfId="4" applyFont="1" applyBorder="1">
      <alignment vertical="center"/>
    </xf>
    <xf numFmtId="0" fontId="40" fillId="0" borderId="119" xfId="4" applyFont="1" applyBorder="1" applyAlignment="1">
      <alignment horizontal="left" vertical="center" wrapText="1"/>
    </xf>
    <xf numFmtId="0" fontId="40" fillId="0" borderId="122" xfId="4" applyFont="1" applyBorder="1" applyAlignment="1">
      <alignment horizontal="left" vertical="center" wrapText="1"/>
    </xf>
    <xf numFmtId="0" fontId="40" fillId="4" borderId="119" xfId="4" applyNumberFormat="1" applyFont="1" applyFill="1" applyBorder="1" applyAlignment="1">
      <alignment horizontal="center" vertical="center" wrapText="1"/>
    </xf>
    <xf numFmtId="0" fontId="41" fillId="0" borderId="119" xfId="4" applyFont="1" applyBorder="1" applyAlignment="1">
      <alignment horizontal="center" vertical="center"/>
    </xf>
    <xf numFmtId="0" fontId="40" fillId="0" borderId="120" xfId="4" applyFont="1" applyBorder="1" applyAlignment="1">
      <alignment horizontal="center" vertical="center" wrapText="1"/>
    </xf>
    <xf numFmtId="0" fontId="4" fillId="13" borderId="4" xfId="0" applyFont="1" applyFill="1" applyBorder="1" applyAlignment="1" applyProtection="1">
      <alignment horizontal="center" vertical="center"/>
      <protection locked="0"/>
    </xf>
    <xf numFmtId="0" fontId="4" fillId="13" borderId="1" xfId="0" applyFont="1" applyFill="1" applyBorder="1" applyAlignment="1" applyProtection="1">
      <alignment horizontal="center" vertical="center"/>
      <protection locked="0"/>
    </xf>
    <xf numFmtId="0" fontId="3" fillId="13" borderId="37" xfId="0" applyFont="1" applyFill="1" applyBorder="1" applyAlignment="1" applyProtection="1">
      <alignment vertical="center"/>
      <protection locked="0"/>
    </xf>
    <xf numFmtId="184" fontId="3" fillId="13" borderId="38" xfId="0" applyNumberFormat="1" applyFont="1" applyFill="1" applyBorder="1" applyAlignment="1" applyProtection="1">
      <alignment vertical="center"/>
      <protection locked="0"/>
    </xf>
    <xf numFmtId="181" fontId="4" fillId="13" borderId="14" xfId="0" applyNumberFormat="1" applyFont="1" applyFill="1" applyBorder="1" applyAlignment="1" applyProtection="1">
      <alignment horizontal="center" vertical="center" wrapText="1"/>
      <protection locked="0"/>
    </xf>
    <xf numFmtId="0" fontId="4" fillId="13" borderId="3" xfId="0" applyFont="1" applyFill="1" applyBorder="1" applyAlignment="1" applyProtection="1">
      <alignment horizontal="center" vertical="center"/>
      <protection locked="0"/>
    </xf>
    <xf numFmtId="184" fontId="3" fillId="13" borderId="40" xfId="0" applyNumberFormat="1" applyFont="1" applyFill="1" applyBorder="1" applyAlignment="1" applyProtection="1">
      <alignment vertical="center" wrapText="1"/>
      <protection locked="0"/>
    </xf>
    <xf numFmtId="184" fontId="3" fillId="13" borderId="38" xfId="0" applyNumberFormat="1" applyFont="1" applyFill="1" applyBorder="1" applyAlignment="1" applyProtection="1">
      <alignment vertical="center" wrapText="1"/>
      <protection locked="0"/>
    </xf>
    <xf numFmtId="0" fontId="3" fillId="13" borderId="10" xfId="0" applyFont="1" applyFill="1" applyBorder="1" applyAlignment="1" applyProtection="1">
      <alignment vertical="center"/>
      <protection locked="0"/>
    </xf>
    <xf numFmtId="184" fontId="3" fillId="13" borderId="5" xfId="0" applyNumberFormat="1" applyFont="1" applyFill="1" applyBorder="1" applyAlignment="1" applyProtection="1">
      <alignment vertical="center"/>
      <protection locked="0"/>
    </xf>
    <xf numFmtId="193" fontId="3" fillId="13" borderId="16" xfId="0" applyNumberFormat="1" applyFont="1" applyFill="1" applyBorder="1" applyAlignment="1" applyProtection="1">
      <alignment horizontal="right" vertical="center"/>
      <protection locked="0"/>
    </xf>
    <xf numFmtId="197" fontId="3" fillId="13" borderId="4" xfId="0" applyNumberFormat="1" applyFont="1" applyFill="1" applyBorder="1" applyAlignment="1" applyProtection="1">
      <alignment horizontal="center" vertical="center"/>
      <protection locked="0"/>
    </xf>
    <xf numFmtId="193" fontId="3" fillId="13" borderId="16" xfId="0" applyNumberFormat="1" applyFont="1" applyFill="1" applyBorder="1" applyAlignment="1" applyProtection="1">
      <alignment horizontal="right" vertical="center" shrinkToFit="1"/>
      <protection locked="0"/>
    </xf>
    <xf numFmtId="194" fontId="3" fillId="13" borderId="4" xfId="0" applyNumberFormat="1" applyFont="1" applyFill="1" applyBorder="1" applyAlignment="1" applyProtection="1">
      <alignment horizontal="right" vertical="center" shrinkToFit="1"/>
      <protection locked="0"/>
    </xf>
    <xf numFmtId="193" fontId="3" fillId="13" borderId="10" xfId="0" applyNumberFormat="1" applyFont="1" applyFill="1" applyBorder="1" applyAlignment="1" applyProtection="1">
      <alignment horizontal="right" vertical="center" shrinkToFit="1"/>
      <protection locked="0"/>
    </xf>
    <xf numFmtId="195" fontId="3" fillId="13" borderId="16" xfId="0" applyNumberFormat="1" applyFont="1" applyFill="1" applyBorder="1" applyAlignment="1" applyProtection="1">
      <alignment horizontal="right" vertical="center" shrinkToFit="1"/>
      <protection locked="0"/>
    </xf>
    <xf numFmtId="194" fontId="3" fillId="13" borderId="14" xfId="0" applyNumberFormat="1" applyFont="1" applyFill="1" applyBorder="1" applyAlignment="1" applyProtection="1">
      <alignment horizontal="right" vertical="center" shrinkToFit="1"/>
      <protection locked="0"/>
    </xf>
    <xf numFmtId="0" fontId="3" fillId="0" borderId="10" xfId="0" applyFont="1" applyFill="1" applyBorder="1" applyAlignment="1" applyProtection="1">
      <alignment vertical="center" wrapText="1"/>
      <protection locked="0"/>
    </xf>
    <xf numFmtId="184" fontId="5" fillId="0" borderId="38" xfId="0" applyNumberFormat="1" applyFont="1" applyFill="1" applyBorder="1" applyAlignment="1" applyProtection="1">
      <alignment vertical="center" wrapText="1"/>
      <protection locked="0"/>
    </xf>
    <xf numFmtId="0" fontId="21" fillId="13" borderId="0" xfId="5" applyFont="1" applyFill="1" applyBorder="1" applyAlignment="1" applyProtection="1">
      <alignment horizontal="center" vertical="center"/>
      <protection locked="0"/>
    </xf>
    <xf numFmtId="184" fontId="4" fillId="13" borderId="62" xfId="5" applyNumberFormat="1" applyFont="1" applyFill="1" applyBorder="1" applyAlignment="1" applyProtection="1">
      <alignment horizontal="center" vertical="center" wrapText="1"/>
      <protection locked="0"/>
    </xf>
    <xf numFmtId="188" fontId="4" fillId="13" borderId="62" xfId="5" applyNumberFormat="1" applyFont="1" applyFill="1" applyBorder="1" applyAlignment="1" applyProtection="1">
      <alignment horizontal="center" vertical="center" wrapText="1"/>
      <protection locked="0"/>
    </xf>
    <xf numFmtId="189" fontId="4" fillId="13" borderId="62" xfId="5" applyNumberFormat="1" applyFont="1" applyFill="1" applyBorder="1" applyAlignment="1" applyProtection="1">
      <alignment horizontal="center" vertical="center" wrapText="1"/>
      <protection locked="0"/>
    </xf>
    <xf numFmtId="192" fontId="4" fillId="13" borderId="62" xfId="5" applyNumberFormat="1" applyFont="1" applyFill="1" applyBorder="1" applyAlignment="1" applyProtection="1">
      <alignment horizontal="center" vertical="center" wrapText="1"/>
      <protection locked="0"/>
    </xf>
    <xf numFmtId="184" fontId="4" fillId="13" borderId="63" xfId="5" applyNumberFormat="1" applyFont="1" applyFill="1" applyBorder="1" applyAlignment="1" applyProtection="1">
      <alignment horizontal="center" vertical="center" wrapText="1"/>
      <protection locked="0"/>
    </xf>
    <xf numFmtId="188" fontId="4" fillId="13" borderId="63" xfId="5" applyNumberFormat="1" applyFont="1" applyFill="1" applyBorder="1" applyAlignment="1" applyProtection="1">
      <alignment horizontal="center" vertical="center" wrapText="1"/>
      <protection locked="0"/>
    </xf>
    <xf numFmtId="189" fontId="4" fillId="13" borderId="63" xfId="5" applyNumberFormat="1" applyFont="1" applyFill="1" applyBorder="1" applyAlignment="1" applyProtection="1">
      <alignment horizontal="center" vertical="center" wrapText="1"/>
      <protection locked="0"/>
    </xf>
    <xf numFmtId="192" fontId="4" fillId="13" borderId="63" xfId="5" applyNumberFormat="1" applyFont="1" applyFill="1" applyBorder="1" applyAlignment="1" applyProtection="1">
      <alignment horizontal="center" vertical="center" wrapText="1"/>
      <protection locked="0"/>
    </xf>
    <xf numFmtId="188" fontId="4" fillId="13" borderId="70" xfId="5" applyNumberFormat="1" applyFont="1" applyFill="1" applyBorder="1" applyAlignment="1" applyProtection="1">
      <alignment horizontal="center" vertical="center" wrapText="1"/>
      <protection locked="0"/>
    </xf>
    <xf numFmtId="192" fontId="4" fillId="13" borderId="70" xfId="5" applyNumberFormat="1" applyFont="1" applyFill="1" applyBorder="1" applyAlignment="1" applyProtection="1">
      <alignment horizontal="center" vertical="center" wrapText="1"/>
      <protection locked="0"/>
    </xf>
    <xf numFmtId="184" fontId="4" fillId="13" borderId="70" xfId="5" applyNumberFormat="1" applyFont="1" applyFill="1" applyBorder="1" applyAlignment="1" applyProtection="1">
      <alignment horizontal="center" vertical="center" wrapText="1"/>
      <protection locked="0"/>
    </xf>
    <xf numFmtId="0" fontId="4" fillId="13" borderId="62" xfId="5" applyNumberFormat="1" applyFont="1" applyFill="1" applyBorder="1" applyAlignment="1" applyProtection="1">
      <alignment horizontal="center" vertical="center" wrapText="1"/>
      <protection locked="0"/>
    </xf>
    <xf numFmtId="0" fontId="4" fillId="13" borderId="63" xfId="5" applyNumberFormat="1" applyFont="1" applyFill="1" applyBorder="1" applyAlignment="1" applyProtection="1">
      <alignment horizontal="center" vertical="center" wrapText="1"/>
      <protection locked="0"/>
    </xf>
    <xf numFmtId="0" fontId="4" fillId="13" borderId="70" xfId="5" applyNumberFormat="1" applyFont="1" applyFill="1" applyBorder="1" applyAlignment="1" applyProtection="1">
      <alignment horizontal="center" vertical="center" wrapText="1"/>
      <protection locked="0"/>
    </xf>
    <xf numFmtId="0" fontId="22" fillId="0" borderId="0" xfId="5" applyFont="1" applyFill="1" applyBorder="1" applyAlignment="1" applyProtection="1">
      <alignment horizontal="left" vertical="top" wrapText="1"/>
    </xf>
    <xf numFmtId="0" fontId="22" fillId="0" borderId="0" xfId="5" applyFont="1" applyFill="1" applyBorder="1" applyAlignment="1" applyProtection="1">
      <alignment horizontal="left" vertical="top"/>
    </xf>
    <xf numFmtId="0" fontId="4" fillId="0" borderId="69" xfId="5" applyFont="1" applyFill="1" applyBorder="1" applyAlignment="1" applyProtection="1">
      <alignment vertical="center" wrapText="1"/>
    </xf>
    <xf numFmtId="0" fontId="4" fillId="0" borderId="0" xfId="5" applyFont="1" applyFill="1" applyBorder="1" applyAlignment="1" applyProtection="1">
      <alignment vertical="center" wrapText="1"/>
    </xf>
    <xf numFmtId="184" fontId="4" fillId="0" borderId="0" xfId="5" applyNumberFormat="1" applyFont="1" applyFill="1" applyBorder="1" applyAlignment="1" applyProtection="1">
      <alignment horizontal="center" vertical="center" wrapText="1"/>
    </xf>
    <xf numFmtId="0" fontId="3" fillId="2" borderId="147" xfId="5" applyFont="1" applyFill="1" applyBorder="1" applyAlignment="1" applyProtection="1">
      <alignment horizontal="center" vertical="center" wrapText="1"/>
    </xf>
    <xf numFmtId="0" fontId="3" fillId="2" borderId="102" xfId="5" applyFont="1" applyFill="1" applyBorder="1" applyAlignment="1" applyProtection="1">
      <alignment horizontal="center" vertical="center" wrapText="1"/>
    </xf>
    <xf numFmtId="0" fontId="3" fillId="2" borderId="109" xfId="5" applyFont="1" applyFill="1" applyBorder="1" applyAlignment="1" applyProtection="1">
      <alignment horizontal="center" vertical="center" wrapText="1"/>
    </xf>
    <xf numFmtId="0" fontId="3" fillId="2" borderId="147" xfId="5" applyFont="1" applyFill="1" applyBorder="1" applyAlignment="1" applyProtection="1">
      <alignment horizontal="center" vertical="center"/>
    </xf>
    <xf numFmtId="0" fontId="3" fillId="2" borderId="102" xfId="5" applyFont="1" applyFill="1" applyBorder="1" applyAlignment="1" applyProtection="1">
      <alignment horizontal="center" vertical="center"/>
    </xf>
    <xf numFmtId="0" fontId="3" fillId="2" borderId="109" xfId="5" applyFont="1" applyFill="1" applyBorder="1" applyAlignment="1" applyProtection="1">
      <alignment horizontal="center" vertical="center"/>
    </xf>
    <xf numFmtId="0" fontId="3" fillId="2" borderId="70" xfId="5" applyFont="1" applyFill="1" applyBorder="1" applyAlignment="1" applyProtection="1">
      <alignment horizontal="center" vertical="center" wrapText="1"/>
    </xf>
    <xf numFmtId="0" fontId="3" fillId="2" borderId="73" xfId="5" applyFont="1" applyFill="1" applyBorder="1" applyAlignment="1" applyProtection="1">
      <alignment horizontal="center" vertical="center" wrapText="1"/>
    </xf>
    <xf numFmtId="0" fontId="3" fillId="2" borderId="62" xfId="5" applyFont="1" applyFill="1" applyBorder="1" applyAlignment="1" applyProtection="1">
      <alignment horizontal="center" vertical="center" wrapText="1"/>
    </xf>
    <xf numFmtId="0" fontId="3" fillId="2" borderId="70" xfId="5" applyFont="1" applyFill="1" applyBorder="1" applyAlignment="1" applyProtection="1">
      <alignment horizontal="center" vertical="center"/>
    </xf>
    <xf numFmtId="0" fontId="3" fillId="2" borderId="62" xfId="5" applyFont="1" applyFill="1" applyBorder="1" applyAlignment="1" applyProtection="1">
      <alignment horizontal="center" vertical="center"/>
    </xf>
    <xf numFmtId="0" fontId="3" fillId="2" borderId="97" xfId="5" applyFont="1" applyFill="1" applyBorder="1" applyAlignment="1" applyProtection="1">
      <alignment horizontal="center" vertical="center" wrapText="1"/>
    </xf>
    <xf numFmtId="0" fontId="3" fillId="2" borderId="90" xfId="5" applyFont="1" applyFill="1" applyBorder="1" applyAlignment="1" applyProtection="1">
      <alignment horizontal="center" vertical="center" wrapText="1"/>
    </xf>
    <xf numFmtId="0" fontId="3" fillId="2" borderId="117" xfId="5" applyFont="1" applyFill="1" applyBorder="1" applyAlignment="1" applyProtection="1">
      <alignment horizontal="center" vertical="center" wrapText="1"/>
    </xf>
    <xf numFmtId="0" fontId="3" fillId="2" borderId="69" xfId="5" applyFont="1" applyFill="1" applyBorder="1" applyAlignment="1" applyProtection="1">
      <alignment horizontal="center" vertical="center" wrapText="1"/>
    </xf>
    <xf numFmtId="0" fontId="3" fillId="2" borderId="0" xfId="5" applyFont="1" applyFill="1" applyBorder="1" applyAlignment="1" applyProtection="1">
      <alignment horizontal="center" vertical="center" wrapText="1"/>
    </xf>
    <xf numFmtId="0" fontId="3" fillId="2" borderId="107" xfId="5" applyFont="1" applyFill="1" applyBorder="1" applyAlignment="1" applyProtection="1">
      <alignment horizontal="center" vertical="center" wrapText="1"/>
    </xf>
    <xf numFmtId="0" fontId="3" fillId="2" borderId="91" xfId="5" applyFont="1" applyFill="1" applyBorder="1" applyAlignment="1" applyProtection="1">
      <alignment horizontal="center" vertical="center" wrapText="1"/>
    </xf>
    <xf numFmtId="0" fontId="3" fillId="2" borderId="74" xfId="5" applyFont="1" applyFill="1" applyBorder="1" applyAlignment="1" applyProtection="1">
      <alignment horizontal="center" vertical="center" wrapText="1"/>
    </xf>
    <xf numFmtId="0" fontId="3" fillId="2" borderId="93" xfId="5" applyFont="1" applyFill="1" applyBorder="1" applyAlignment="1" applyProtection="1">
      <alignment horizontal="center" vertical="center" wrapText="1"/>
    </xf>
    <xf numFmtId="0" fontId="4" fillId="0" borderId="0" xfId="5" applyFont="1" applyFill="1" applyBorder="1" applyAlignment="1" applyProtection="1">
      <alignment vertical="center"/>
    </xf>
    <xf numFmtId="182" fontId="4" fillId="0" borderId="0" xfId="5" applyNumberFormat="1" applyFont="1" applyFill="1" applyBorder="1" applyAlignment="1" applyProtection="1">
      <alignment horizontal="center" vertical="center" wrapText="1"/>
    </xf>
    <xf numFmtId="185" fontId="4" fillId="0" borderId="0" xfId="5" applyNumberFormat="1" applyFont="1" applyFill="1" applyBorder="1" applyAlignment="1" applyProtection="1">
      <alignment horizontal="center" vertical="center" shrinkToFit="1"/>
    </xf>
    <xf numFmtId="185" fontId="4" fillId="0" borderId="0" xfId="5" applyNumberFormat="1" applyFont="1" applyFill="1" applyBorder="1" applyAlignment="1" applyProtection="1">
      <alignment horizontal="center" vertical="center" wrapText="1"/>
    </xf>
    <xf numFmtId="0" fontId="4" fillId="0" borderId="0" xfId="5" applyFont="1" applyFill="1" applyBorder="1" applyAlignment="1" applyProtection="1">
      <alignment horizontal="center" vertical="center" wrapText="1"/>
    </xf>
    <xf numFmtId="0" fontId="22" fillId="0" borderId="120" xfId="14" applyFont="1" applyFill="1" applyBorder="1" applyAlignment="1">
      <alignment horizontal="left" vertical="center" wrapText="1"/>
    </xf>
    <xf numFmtId="0" fontId="22" fillId="0" borderId="121" xfId="14" applyFont="1" applyFill="1" applyBorder="1" applyAlignment="1">
      <alignment horizontal="left" vertical="center" wrapText="1"/>
    </xf>
    <xf numFmtId="0" fontId="22" fillId="0" borderId="122" xfId="14" applyFont="1" applyFill="1" applyBorder="1" applyAlignment="1">
      <alignment horizontal="left" vertical="center" wrapText="1"/>
    </xf>
    <xf numFmtId="0" fontId="3" fillId="13" borderId="16" xfId="12" applyFont="1" applyFill="1" applyBorder="1" applyAlignment="1">
      <alignment vertical="center" shrinkToFit="1"/>
    </xf>
    <xf numFmtId="0" fontId="3" fillId="13" borderId="15" xfId="12" applyFont="1" applyFill="1" applyBorder="1" applyAlignment="1">
      <alignment vertical="center" shrinkToFit="1"/>
    </xf>
    <xf numFmtId="0" fontId="3" fillId="13" borderId="101" xfId="12" applyFont="1" applyFill="1" applyBorder="1" applyAlignment="1">
      <alignment vertical="center" shrinkToFit="1"/>
    </xf>
    <xf numFmtId="0" fontId="3" fillId="13" borderId="110" xfId="12" applyFont="1" applyFill="1" applyBorder="1" applyAlignment="1">
      <alignment vertical="center" shrinkToFit="1"/>
    </xf>
    <xf numFmtId="0" fontId="3" fillId="2" borderId="16" xfId="8" applyFont="1" applyFill="1" applyBorder="1" applyAlignment="1">
      <alignment horizontal="center" vertical="center" wrapText="1" shrinkToFit="1" readingOrder="1"/>
    </xf>
    <xf numFmtId="0" fontId="3" fillId="2" borderId="4" xfId="8" applyFont="1" applyFill="1" applyBorder="1" applyAlignment="1">
      <alignment horizontal="center" vertical="center" wrapText="1" shrinkToFit="1" readingOrder="1"/>
    </xf>
    <xf numFmtId="0" fontId="4" fillId="0" borderId="98" xfId="12" applyFont="1" applyFill="1" applyBorder="1" applyAlignment="1">
      <alignment vertical="center"/>
    </xf>
    <xf numFmtId="0" fontId="4" fillId="0" borderId="99" xfId="12" applyFont="1" applyFill="1" applyBorder="1" applyAlignment="1">
      <alignment vertical="center"/>
    </xf>
    <xf numFmtId="0" fontId="4" fillId="0" borderId="100" xfId="12" applyFont="1" applyFill="1" applyBorder="1" applyAlignment="1">
      <alignment vertical="center"/>
    </xf>
    <xf numFmtId="0" fontId="3" fillId="2" borderId="1" xfId="8" applyFont="1" applyFill="1" applyBorder="1" applyAlignment="1">
      <alignment horizontal="center" vertical="center" shrinkToFit="1"/>
    </xf>
    <xf numFmtId="0" fontId="3" fillId="0" borderId="119" xfId="12" applyFont="1" applyFill="1" applyBorder="1"/>
    <xf numFmtId="0" fontId="4" fillId="13" borderId="13" xfId="5" applyFont="1" applyFill="1" applyBorder="1" applyAlignment="1">
      <alignment horizontal="left" vertical="center" shrinkToFit="1"/>
    </xf>
    <xf numFmtId="0" fontId="3" fillId="2" borderId="15" xfId="8" applyFont="1" applyFill="1" applyBorder="1" applyAlignment="1">
      <alignment horizontal="center" vertical="center" wrapText="1" shrinkToFit="1" readingOrder="1"/>
    </xf>
    <xf numFmtId="38" fontId="3" fillId="6" borderId="54" xfId="1" applyFont="1" applyFill="1" applyBorder="1" applyAlignment="1">
      <alignment horizontal="right" vertical="center" wrapText="1"/>
    </xf>
    <xf numFmtId="38" fontId="3" fillId="6" borderId="55" xfId="1" applyFont="1" applyFill="1" applyBorder="1" applyAlignment="1">
      <alignment horizontal="right" vertical="center" wrapText="1"/>
    </xf>
    <xf numFmtId="0" fontId="22" fillId="0" borderId="0" xfId="5" applyFont="1" applyFill="1">
      <alignment vertical="center"/>
    </xf>
    <xf numFmtId="0" fontId="22" fillId="0" borderId="0" xfId="5" applyFont="1" applyFill="1" applyAlignment="1">
      <alignment vertical="center" wrapText="1"/>
    </xf>
    <xf numFmtId="0" fontId="22" fillId="0" borderId="74" xfId="5" applyFont="1" applyFill="1" applyBorder="1" applyAlignment="1">
      <alignment vertical="center" wrapText="1"/>
    </xf>
    <xf numFmtId="0" fontId="3" fillId="0" borderId="119" xfId="12" applyFont="1" applyFill="1" applyBorder="1" applyAlignment="1">
      <alignment shrinkToFit="1"/>
    </xf>
    <xf numFmtId="0" fontId="20" fillId="0" borderId="13" xfId="12" applyFont="1" applyFill="1" applyBorder="1" applyAlignment="1">
      <alignment horizontal="left" vertical="center" shrinkToFit="1"/>
    </xf>
    <xf numFmtId="38" fontId="3" fillId="6" borderId="25" xfId="1" applyFont="1" applyFill="1" applyBorder="1" applyAlignment="1">
      <alignment horizontal="right" vertical="center" shrinkToFit="1" readingOrder="1"/>
    </xf>
    <xf numFmtId="38" fontId="3" fillId="6" borderId="53" xfId="1" applyFont="1" applyFill="1" applyBorder="1" applyAlignment="1">
      <alignment horizontal="right" vertical="center" shrinkToFit="1" readingOrder="1"/>
    </xf>
    <xf numFmtId="38" fontId="3" fillId="6" borderId="16" xfId="1" applyFont="1" applyFill="1" applyBorder="1" applyAlignment="1">
      <alignment horizontal="right" vertical="center" wrapText="1"/>
    </xf>
    <xf numFmtId="38" fontId="3" fillId="6" borderId="4" xfId="1" applyFont="1" applyFill="1" applyBorder="1" applyAlignment="1">
      <alignment horizontal="right" vertical="center" wrapText="1"/>
    </xf>
    <xf numFmtId="38" fontId="3" fillId="6" borderId="49" xfId="1" applyFont="1" applyFill="1" applyBorder="1" applyAlignment="1">
      <alignment horizontal="right" vertical="center" wrapText="1"/>
    </xf>
    <xf numFmtId="38" fontId="3" fillId="6" borderId="51" xfId="1" applyFont="1" applyFill="1" applyBorder="1" applyAlignment="1">
      <alignment horizontal="right" vertical="center" wrapText="1"/>
    </xf>
    <xf numFmtId="0" fontId="3" fillId="0" borderId="26" xfId="8" applyFont="1" applyFill="1" applyBorder="1" applyAlignment="1">
      <alignment horizontal="left" vertical="center" shrinkToFit="1"/>
    </xf>
    <xf numFmtId="0" fontId="3" fillId="2" borderId="16" xfId="14" applyFont="1" applyFill="1" applyBorder="1" applyAlignment="1">
      <alignment horizontal="center" vertical="center" wrapText="1"/>
    </xf>
    <xf numFmtId="0" fontId="3" fillId="2" borderId="4" xfId="14" applyFont="1" applyFill="1" applyBorder="1" applyAlignment="1">
      <alignment horizontal="center" vertical="center" wrapText="1"/>
    </xf>
    <xf numFmtId="0" fontId="3" fillId="0" borderId="2" xfId="8" applyFont="1" applyFill="1" applyBorder="1" applyAlignment="1">
      <alignment horizontal="left" vertical="center" shrinkToFit="1"/>
    </xf>
    <xf numFmtId="0" fontId="22" fillId="0" borderId="16" xfId="14" applyFont="1" applyFill="1" applyBorder="1" applyAlignment="1">
      <alignment horizontal="center" vertical="center" wrapText="1"/>
    </xf>
    <xf numFmtId="0" fontId="22" fillId="0" borderId="15" xfId="14" applyFont="1" applyFill="1" applyBorder="1" applyAlignment="1">
      <alignment horizontal="center" vertical="center" wrapText="1"/>
    </xf>
    <xf numFmtId="0" fontId="22" fillId="0" borderId="4" xfId="14" applyFont="1" applyFill="1" applyBorder="1" applyAlignment="1">
      <alignment horizontal="center" vertical="center" wrapText="1"/>
    </xf>
    <xf numFmtId="0" fontId="4" fillId="2" borderId="101" xfId="12" applyFont="1" applyFill="1" applyBorder="1" applyAlignment="1">
      <alignment horizontal="center" vertical="center" wrapText="1"/>
    </xf>
    <xf numFmtId="0" fontId="4" fillId="2" borderId="102" xfId="12" applyFont="1" applyFill="1" applyBorder="1" applyAlignment="1">
      <alignment horizontal="center" vertical="center" wrapText="1"/>
    </xf>
    <xf numFmtId="0" fontId="3" fillId="13" borderId="5" xfId="12" applyFont="1" applyFill="1" applyBorder="1" applyAlignment="1">
      <alignment vertical="center" shrinkToFit="1"/>
    </xf>
    <xf numFmtId="0" fontId="3" fillId="13" borderId="13" xfId="12" applyFont="1" applyFill="1" applyBorder="1" applyAlignment="1">
      <alignment vertical="center" shrinkToFit="1"/>
    </xf>
    <xf numFmtId="0" fontId="3" fillId="13" borderId="94" xfId="12" applyFont="1" applyFill="1" applyBorder="1" applyAlignment="1">
      <alignment vertical="center" shrinkToFit="1"/>
    </xf>
    <xf numFmtId="0" fontId="3" fillId="13" borderId="95" xfId="12" applyFont="1" applyFill="1" applyBorder="1" applyAlignment="1">
      <alignment vertical="center" shrinkToFit="1"/>
    </xf>
    <xf numFmtId="0" fontId="35" fillId="0" borderId="0" xfId="0" applyFont="1" applyFill="1" applyAlignment="1" applyProtection="1">
      <alignment horizontal="center" vertical="center"/>
      <protection locked="0"/>
    </xf>
    <xf numFmtId="58" fontId="14" fillId="13" borderId="0" xfId="0" applyNumberFormat="1" applyFont="1" applyFill="1" applyAlignment="1" applyProtection="1">
      <alignment horizontal="center" vertical="center" shrinkToFit="1"/>
      <protection locked="0"/>
    </xf>
    <xf numFmtId="197" fontId="14" fillId="0" borderId="0" xfId="13" applyNumberFormat="1" applyFont="1" applyFill="1" applyAlignment="1">
      <alignment shrinkToFit="1"/>
    </xf>
    <xf numFmtId="0" fontId="3" fillId="2" borderId="120" xfId="0" applyFont="1" applyFill="1" applyBorder="1" applyAlignment="1">
      <alignment horizontal="center" vertical="center"/>
    </xf>
    <xf numFmtId="0" fontId="3" fillId="2" borderId="121" xfId="0" applyFont="1" applyFill="1" applyBorder="1" applyAlignment="1">
      <alignment horizontal="center" vertical="center"/>
    </xf>
    <xf numFmtId="0" fontId="3" fillId="2" borderId="122" xfId="0" applyFont="1" applyFill="1" applyBorder="1" applyAlignment="1">
      <alignment horizontal="center" vertical="center"/>
    </xf>
    <xf numFmtId="0" fontId="12" fillId="2" borderId="120" xfId="0" applyFont="1" applyFill="1" applyBorder="1" applyAlignment="1">
      <alignment horizontal="center" vertical="center" shrinkToFit="1"/>
    </xf>
    <xf numFmtId="0" fontId="12" fillId="2" borderId="121" xfId="0" applyFont="1" applyFill="1" applyBorder="1" applyAlignment="1">
      <alignment horizontal="center" vertical="center" shrinkToFit="1"/>
    </xf>
    <xf numFmtId="0" fontId="12" fillId="2" borderId="122" xfId="0" applyFont="1" applyFill="1" applyBorder="1" applyAlignment="1">
      <alignment horizontal="center" vertical="center" shrinkToFit="1"/>
    </xf>
    <xf numFmtId="0" fontId="3" fillId="2" borderId="121" xfId="0" applyFont="1" applyFill="1" applyBorder="1" applyAlignment="1">
      <alignment horizontal="center" vertical="center" shrinkToFit="1"/>
    </xf>
    <xf numFmtId="0" fontId="3" fillId="2" borderId="122" xfId="0" applyFont="1" applyFill="1" applyBorder="1" applyAlignment="1">
      <alignment horizontal="center" vertical="center" shrinkToFit="1"/>
    </xf>
    <xf numFmtId="0" fontId="3" fillId="0" borderId="10" xfId="13" applyFont="1" applyBorder="1" applyAlignment="1">
      <alignment horizontal="left" vertical="center" wrapText="1"/>
    </xf>
    <xf numFmtId="0" fontId="3" fillId="0" borderId="6" xfId="13" applyFont="1" applyBorder="1" applyAlignment="1">
      <alignment horizontal="left" vertical="center" wrapText="1"/>
    </xf>
    <xf numFmtId="0" fontId="3" fillId="0" borderId="125" xfId="13" applyFont="1" applyBorder="1" applyAlignment="1">
      <alignment horizontal="left" vertical="center" wrapText="1"/>
    </xf>
    <xf numFmtId="0" fontId="3" fillId="0" borderId="5" xfId="13" applyFont="1" applyBorder="1" applyAlignment="1">
      <alignment horizontal="left" vertical="center" wrapText="1"/>
    </xf>
    <xf numFmtId="0" fontId="3" fillId="0" borderId="13" xfId="13" applyFont="1" applyBorder="1" applyAlignment="1">
      <alignment horizontal="left" vertical="center" wrapText="1"/>
    </xf>
    <xf numFmtId="0" fontId="3" fillId="0" borderId="14" xfId="13" applyFont="1" applyBorder="1" applyAlignment="1">
      <alignment horizontal="left" vertical="center" wrapText="1"/>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38" fontId="3" fillId="0" borderId="10" xfId="1" applyFont="1" applyFill="1" applyBorder="1" applyAlignment="1" applyProtection="1">
      <alignment horizontal="center"/>
      <protection locked="0"/>
    </xf>
    <xf numFmtId="38" fontId="3" fillId="0" borderId="6" xfId="1" applyFont="1" applyFill="1" applyBorder="1" applyAlignment="1" applyProtection="1">
      <alignment horizontal="center"/>
      <protection locked="0"/>
    </xf>
    <xf numFmtId="38" fontId="3" fillId="0" borderId="5" xfId="1" applyFont="1" applyFill="1" applyBorder="1" applyAlignment="1" applyProtection="1">
      <alignment horizontal="center"/>
      <protection locked="0"/>
    </xf>
    <xf numFmtId="38" fontId="3" fillId="0" borderId="13" xfId="1" applyFont="1" applyFill="1" applyBorder="1" applyAlignment="1" applyProtection="1">
      <alignment horizontal="center"/>
      <protection locked="0"/>
    </xf>
    <xf numFmtId="0" fontId="3" fillId="0" borderId="125" xfId="0" applyFont="1" applyFill="1" applyBorder="1" applyAlignment="1">
      <alignment horizontal="right"/>
    </xf>
    <xf numFmtId="0" fontId="3" fillId="0" borderId="14" xfId="0" applyFont="1" applyFill="1" applyBorder="1" applyAlignment="1">
      <alignment horizontal="right"/>
    </xf>
    <xf numFmtId="0" fontId="30" fillId="0" borderId="0" xfId="0" applyFont="1" applyFill="1" applyAlignment="1">
      <alignment vertical="center" wrapText="1"/>
    </xf>
    <xf numFmtId="0" fontId="4" fillId="13" borderId="120" xfId="0" applyFont="1" applyFill="1" applyBorder="1" applyAlignment="1" applyProtection="1">
      <alignment horizontal="center" vertical="center" shrinkToFit="1"/>
      <protection locked="0"/>
    </xf>
    <xf numFmtId="0" fontId="4" fillId="12" borderId="121" xfId="0" applyFont="1" applyFill="1" applyBorder="1" applyAlignment="1" applyProtection="1">
      <alignment horizontal="center" vertical="center" shrinkToFit="1"/>
      <protection locked="0"/>
    </xf>
    <xf numFmtId="0" fontId="4" fillId="12" borderId="122" xfId="0" applyFont="1" applyFill="1" applyBorder="1" applyAlignment="1" applyProtection="1">
      <alignment horizontal="center" vertical="center" shrinkToFit="1"/>
      <protection locked="0"/>
    </xf>
    <xf numFmtId="0" fontId="11" fillId="0" borderId="138" xfId="13" applyFont="1" applyFill="1" applyBorder="1" applyAlignment="1">
      <alignment vertical="center"/>
    </xf>
    <xf numFmtId="0" fontId="11" fillId="0" borderId="139" xfId="13" applyFont="1" applyFill="1" applyBorder="1" applyAlignment="1">
      <alignment vertical="center"/>
    </xf>
    <xf numFmtId="0" fontId="11" fillId="0" borderId="140" xfId="13" applyFont="1" applyFill="1" applyBorder="1" applyAlignment="1">
      <alignment vertical="center"/>
    </xf>
    <xf numFmtId="0" fontId="11" fillId="0" borderId="141" xfId="13" applyFont="1" applyFill="1" applyBorder="1" applyAlignment="1">
      <alignment vertical="center"/>
    </xf>
    <xf numFmtId="0" fontId="11" fillId="0" borderId="142" xfId="13" applyFont="1" applyFill="1" applyBorder="1" applyAlignment="1">
      <alignment vertical="center"/>
    </xf>
    <xf numFmtId="0" fontId="11" fillId="0" borderId="143" xfId="13" applyFont="1" applyFill="1" applyBorder="1" applyAlignment="1">
      <alignment vertical="center"/>
    </xf>
    <xf numFmtId="191" fontId="25" fillId="6" borderId="10" xfId="1" applyNumberFormat="1" applyFont="1" applyFill="1" applyBorder="1" applyAlignment="1" applyProtection="1">
      <alignment vertical="center"/>
      <protection locked="0"/>
    </xf>
    <xf numFmtId="191" fontId="25" fillId="6" borderId="6" xfId="1" applyNumberFormat="1" applyFont="1" applyFill="1" applyBorder="1" applyAlignment="1" applyProtection="1">
      <alignment vertical="center"/>
      <protection locked="0"/>
    </xf>
    <xf numFmtId="191" fontId="25" fillId="6" borderId="125" xfId="1" applyNumberFormat="1" applyFont="1" applyFill="1" applyBorder="1" applyAlignment="1" applyProtection="1">
      <alignment vertical="center"/>
      <protection locked="0"/>
    </xf>
    <xf numFmtId="191" fontId="25" fillId="6" borderId="144" xfId="1" applyNumberFormat="1" applyFont="1" applyFill="1" applyBorder="1" applyAlignment="1" applyProtection="1">
      <alignment vertical="center"/>
      <protection locked="0"/>
    </xf>
    <xf numFmtId="191" fontId="25" fillId="6" borderId="145" xfId="1" applyNumberFormat="1" applyFont="1" applyFill="1" applyBorder="1" applyAlignment="1" applyProtection="1">
      <alignment vertical="center"/>
      <protection locked="0"/>
    </xf>
    <xf numFmtId="191" fontId="25" fillId="6" borderId="146" xfId="1" applyNumberFormat="1" applyFont="1" applyFill="1" applyBorder="1" applyAlignment="1" applyProtection="1">
      <alignment vertical="center"/>
      <protection locked="0"/>
    </xf>
    <xf numFmtId="191" fontId="25" fillId="6" borderId="5" xfId="1" applyNumberFormat="1" applyFont="1" applyFill="1" applyBorder="1" applyAlignment="1" applyProtection="1">
      <alignment vertical="center"/>
      <protection locked="0"/>
    </xf>
    <xf numFmtId="191" fontId="25" fillId="6" borderId="13" xfId="1" applyNumberFormat="1" applyFont="1" applyFill="1" applyBorder="1" applyAlignment="1" applyProtection="1">
      <alignment vertical="center"/>
      <protection locked="0"/>
    </xf>
    <xf numFmtId="191" fontId="25" fillId="6" borderId="14" xfId="1" applyNumberFormat="1" applyFont="1" applyFill="1" applyBorder="1" applyAlignment="1" applyProtection="1">
      <alignment vertical="center"/>
      <protection locked="0"/>
    </xf>
    <xf numFmtId="0" fontId="3" fillId="0" borderId="10" xfId="13" quotePrefix="1" applyFont="1" applyFill="1" applyBorder="1" applyAlignment="1">
      <alignment vertical="center"/>
    </xf>
    <xf numFmtId="0" fontId="3" fillId="0" borderId="5" xfId="13" quotePrefix="1" applyFont="1" applyFill="1" applyBorder="1" applyAlignment="1">
      <alignment vertical="center"/>
    </xf>
    <xf numFmtId="0" fontId="3" fillId="0" borderId="144" xfId="13" quotePrefix="1" applyFont="1" applyFill="1" applyBorder="1" applyAlignment="1">
      <alignment vertical="center"/>
    </xf>
    <xf numFmtId="0" fontId="3" fillId="0" borderId="6" xfId="13" applyFont="1" applyFill="1" applyBorder="1" applyAlignment="1">
      <alignment vertical="center" wrapText="1"/>
    </xf>
    <xf numFmtId="0" fontId="3" fillId="0" borderId="125" xfId="13" applyFont="1" applyFill="1" applyBorder="1" applyAlignment="1">
      <alignment vertical="center" wrapText="1"/>
    </xf>
    <xf numFmtId="0" fontId="3" fillId="0" borderId="145" xfId="13" applyFont="1" applyFill="1" applyBorder="1" applyAlignment="1">
      <alignment vertical="center" wrapText="1"/>
    </xf>
    <xf numFmtId="0" fontId="3" fillId="0" borderId="146" xfId="13" applyFont="1" applyFill="1" applyBorder="1" applyAlignment="1">
      <alignment vertical="center" wrapText="1"/>
    </xf>
    <xf numFmtId="0" fontId="3" fillId="0" borderId="13" xfId="13" applyFont="1" applyFill="1" applyBorder="1" applyAlignment="1">
      <alignment vertical="center" wrapText="1"/>
    </xf>
    <xf numFmtId="0" fontId="3" fillId="0" borderId="14" xfId="13" applyFont="1" applyFill="1" applyBorder="1" applyAlignment="1">
      <alignment vertical="center" wrapText="1"/>
    </xf>
    <xf numFmtId="38" fontId="54" fillId="13" borderId="5" xfId="1" applyFont="1" applyFill="1" applyBorder="1" applyAlignment="1" applyProtection="1">
      <alignment vertical="top" wrapText="1"/>
      <protection locked="0"/>
    </xf>
    <xf numFmtId="38" fontId="54" fillId="13" borderId="13" xfId="1" applyFont="1" applyFill="1" applyBorder="1" applyAlignment="1" applyProtection="1">
      <alignment vertical="top" wrapText="1"/>
      <protection locked="0"/>
    </xf>
    <xf numFmtId="38" fontId="54" fillId="13" borderId="14" xfId="1" applyFont="1" applyFill="1" applyBorder="1" applyAlignment="1" applyProtection="1">
      <alignment vertical="top" wrapText="1"/>
      <protection locked="0"/>
    </xf>
    <xf numFmtId="38" fontId="54" fillId="13" borderId="144" xfId="1" applyFont="1" applyFill="1" applyBorder="1" applyAlignment="1" applyProtection="1">
      <alignment vertical="top" wrapText="1"/>
      <protection locked="0"/>
    </xf>
    <xf numFmtId="38" fontId="54" fillId="13" borderId="145" xfId="1" applyFont="1" applyFill="1" applyBorder="1" applyAlignment="1" applyProtection="1">
      <alignment vertical="top" wrapText="1"/>
      <protection locked="0"/>
    </xf>
    <xf numFmtId="38" fontId="54" fillId="13" borderId="146" xfId="1" applyFont="1" applyFill="1" applyBorder="1" applyAlignment="1" applyProtection="1">
      <alignment vertical="top" wrapText="1"/>
      <protection locked="0"/>
    </xf>
    <xf numFmtId="0" fontId="3" fillId="0" borderId="15" xfId="13" applyFont="1" applyFill="1" applyBorder="1" applyAlignment="1">
      <alignment horizontal="left" vertical="center" wrapText="1"/>
    </xf>
    <xf numFmtId="0" fontId="3" fillId="0" borderId="4" xfId="13" applyFont="1" applyFill="1" applyBorder="1" applyAlignment="1">
      <alignment horizontal="left" vertical="center" wrapText="1"/>
    </xf>
    <xf numFmtId="0" fontId="8" fillId="0" borderId="0" xfId="13" applyFont="1" applyFill="1" applyAlignment="1">
      <alignment horizontal="center" vertical="center"/>
    </xf>
    <xf numFmtId="0" fontId="3" fillId="0" borderId="16" xfId="0" applyFont="1" applyFill="1" applyBorder="1" applyAlignment="1">
      <alignment horizontal="center" vertical="center"/>
    </xf>
    <xf numFmtId="0" fontId="3" fillId="0" borderId="4" xfId="0" applyFont="1" applyFill="1" applyBorder="1" applyAlignment="1">
      <alignment horizontal="center" vertical="center"/>
    </xf>
    <xf numFmtId="181" fontId="4" fillId="13" borderId="16" xfId="0" applyNumberFormat="1" applyFont="1" applyFill="1" applyBorder="1" applyAlignment="1" applyProtection="1">
      <alignment horizontal="center" vertical="center"/>
      <protection locked="0"/>
    </xf>
    <xf numFmtId="181" fontId="4" fillId="13" borderId="15" xfId="0" applyNumberFormat="1" applyFont="1" applyFill="1" applyBorder="1" applyAlignment="1" applyProtection="1">
      <alignment horizontal="center" vertical="center"/>
      <protection locked="0"/>
    </xf>
    <xf numFmtId="181" fontId="4" fillId="13" borderId="4" xfId="0" applyNumberFormat="1"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191" fontId="25" fillId="6" borderId="16" xfId="1" applyNumberFormat="1" applyFont="1" applyFill="1" applyBorder="1" applyAlignment="1" applyProtection="1">
      <alignment horizontal="right" vertical="center"/>
      <protection locked="0"/>
    </xf>
    <xf numFmtId="191" fontId="25" fillId="6" borderId="15" xfId="1" applyNumberFormat="1" applyFont="1" applyFill="1" applyBorder="1" applyAlignment="1" applyProtection="1">
      <alignment horizontal="right" vertical="center"/>
      <protection locked="0"/>
    </xf>
    <xf numFmtId="191" fontId="25" fillId="6" borderId="4" xfId="1" applyNumberFormat="1" applyFont="1" applyFill="1" applyBorder="1" applyAlignment="1" applyProtection="1">
      <alignment horizontal="right" vertical="center"/>
      <protection locked="0"/>
    </xf>
    <xf numFmtId="38" fontId="54" fillId="13" borderId="10" xfId="1" applyFont="1" applyFill="1" applyBorder="1" applyAlignment="1">
      <alignment horizontal="left" vertical="top" wrapText="1"/>
    </xf>
    <xf numFmtId="38" fontId="54" fillId="13" borderId="6" xfId="1" applyFont="1" applyFill="1" applyBorder="1" applyAlignment="1">
      <alignment horizontal="left" vertical="top" wrapText="1"/>
    </xf>
    <xf numFmtId="38" fontId="54" fillId="13" borderId="125" xfId="1" applyFont="1" applyFill="1" applyBorder="1" applyAlignment="1">
      <alignment horizontal="left" vertical="top" wrapText="1"/>
    </xf>
    <xf numFmtId="38" fontId="3" fillId="0" borderId="16" xfId="1" applyFont="1" applyFill="1" applyBorder="1" applyAlignment="1" applyProtection="1">
      <alignment horizontal="left" vertical="center" wrapText="1"/>
      <protection locked="0"/>
    </xf>
    <xf numFmtId="38" fontId="3" fillId="0" borderId="15" xfId="1" applyFont="1" applyFill="1" applyBorder="1" applyAlignment="1" applyProtection="1">
      <alignment horizontal="left" vertical="center" wrapText="1"/>
      <protection locked="0"/>
    </xf>
    <xf numFmtId="38" fontId="3" fillId="0" borderId="4" xfId="1" applyFont="1" applyFill="1" applyBorder="1" applyAlignment="1" applyProtection="1">
      <alignment horizontal="left" vertical="center" wrapText="1"/>
      <protection locked="0"/>
    </xf>
    <xf numFmtId="0" fontId="3" fillId="0" borderId="15" xfId="13" applyFont="1" applyFill="1" applyBorder="1" applyAlignment="1">
      <alignment vertical="center" wrapText="1"/>
    </xf>
    <xf numFmtId="0" fontId="3" fillId="0" borderId="4" xfId="13" applyFont="1" applyFill="1" applyBorder="1" applyAlignment="1">
      <alignment vertical="center" wrapText="1"/>
    </xf>
    <xf numFmtId="0" fontId="11" fillId="5" borderId="138" xfId="0" applyFont="1" applyFill="1" applyBorder="1" applyAlignment="1">
      <alignment vertical="top" wrapText="1"/>
    </xf>
    <xf numFmtId="0" fontId="11" fillId="5" borderId="139" xfId="0" applyFont="1" applyFill="1" applyBorder="1" applyAlignment="1">
      <alignment vertical="top" wrapText="1"/>
    </xf>
    <xf numFmtId="0" fontId="11" fillId="5" borderId="140" xfId="0" applyFont="1" applyFill="1" applyBorder="1" applyAlignment="1">
      <alignment vertical="top" wrapText="1"/>
    </xf>
    <xf numFmtId="0" fontId="11" fillId="5" borderId="36" xfId="0" applyFont="1" applyFill="1" applyBorder="1" applyAlignment="1">
      <alignment vertical="top" wrapText="1"/>
    </xf>
    <xf numFmtId="0" fontId="11" fillId="5" borderId="0" xfId="0" applyFont="1" applyFill="1" applyBorder="1" applyAlignment="1">
      <alignment vertical="top" wrapText="1"/>
    </xf>
    <xf numFmtId="0" fontId="11" fillId="5" borderId="35" xfId="0" applyFont="1" applyFill="1" applyBorder="1" applyAlignment="1">
      <alignment vertical="top" wrapText="1"/>
    </xf>
    <xf numFmtId="0" fontId="11" fillId="5" borderId="141" xfId="0" applyFont="1" applyFill="1" applyBorder="1" applyAlignment="1">
      <alignment vertical="top" wrapText="1"/>
    </xf>
    <xf numFmtId="0" fontId="11" fillId="5" borderId="142" xfId="0" applyFont="1" applyFill="1" applyBorder="1" applyAlignment="1">
      <alignment vertical="top" wrapText="1"/>
    </xf>
    <xf numFmtId="0" fontId="11" fillId="5" borderId="143" xfId="0" applyFont="1" applyFill="1" applyBorder="1" applyAlignment="1">
      <alignment vertical="top" wrapText="1"/>
    </xf>
    <xf numFmtId="0" fontId="4" fillId="0" borderId="13" xfId="13" applyFont="1" applyFill="1" applyBorder="1" applyAlignment="1" applyProtection="1">
      <alignment horizontal="left" vertical="center" shrinkToFit="1"/>
      <protection locked="0"/>
    </xf>
    <xf numFmtId="0" fontId="36" fillId="0" borderId="16" xfId="4" applyFont="1" applyFill="1" applyBorder="1">
      <alignment vertical="center"/>
    </xf>
    <xf numFmtId="0" fontId="36" fillId="0" borderId="15" xfId="4" applyFont="1" applyFill="1" applyBorder="1">
      <alignment vertical="center"/>
    </xf>
    <xf numFmtId="0" fontId="36" fillId="0" borderId="4" xfId="4" applyFont="1" applyFill="1" applyBorder="1">
      <alignment vertical="center"/>
    </xf>
    <xf numFmtId="0" fontId="36" fillId="0" borderId="120" xfId="0" applyFont="1" applyFill="1" applyBorder="1" applyAlignment="1">
      <alignment vertical="center"/>
    </xf>
    <xf numFmtId="0" fontId="36" fillId="0" borderId="121" xfId="0" applyFont="1" applyFill="1" applyBorder="1" applyAlignment="1">
      <alignment vertical="center"/>
    </xf>
    <xf numFmtId="0" fontId="36" fillId="0" borderId="122" xfId="0" applyFont="1" applyFill="1" applyBorder="1" applyAlignment="1">
      <alignment vertical="center"/>
    </xf>
    <xf numFmtId="0" fontId="36" fillId="0" borderId="120" xfId="0" applyFont="1" applyFill="1" applyBorder="1" applyAlignment="1">
      <alignment vertical="center" wrapText="1"/>
    </xf>
    <xf numFmtId="0" fontId="36" fillId="0" borderId="121" xfId="0" applyFont="1" applyFill="1" applyBorder="1" applyAlignment="1">
      <alignment vertical="center" wrapText="1"/>
    </xf>
    <xf numFmtId="0" fontId="36" fillId="0" borderId="122" xfId="0" applyFont="1" applyFill="1" applyBorder="1" applyAlignment="1">
      <alignment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16"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6" fillId="0" borderId="16" xfId="4" applyFont="1" applyFill="1" applyBorder="1" applyAlignment="1">
      <alignment vertical="center" wrapText="1"/>
    </xf>
    <xf numFmtId="0" fontId="36" fillId="0" borderId="15" xfId="4" applyFont="1" applyFill="1" applyBorder="1" applyAlignment="1">
      <alignment vertical="center" wrapText="1"/>
    </xf>
    <xf numFmtId="0" fontId="36" fillId="0" borderId="4" xfId="4" applyFont="1" applyFill="1" applyBorder="1" applyAlignment="1">
      <alignment vertical="center" wrapText="1"/>
    </xf>
    <xf numFmtId="0" fontId="3" fillId="13" borderId="120" xfId="0" applyFont="1" applyFill="1" applyBorder="1" applyAlignment="1" applyProtection="1">
      <alignment vertical="center" wrapText="1"/>
      <protection locked="0"/>
    </xf>
    <xf numFmtId="0" fontId="3" fillId="13" borderId="121" xfId="0" applyFont="1" applyFill="1" applyBorder="1" applyAlignment="1" applyProtection="1">
      <alignment vertical="center" wrapText="1"/>
      <protection locked="0"/>
    </xf>
    <xf numFmtId="0" fontId="3" fillId="13" borderId="122" xfId="0" applyFont="1" applyFill="1" applyBorder="1" applyAlignment="1" applyProtection="1">
      <alignment vertical="center" wrapText="1"/>
      <protection locked="0"/>
    </xf>
    <xf numFmtId="0" fontId="3" fillId="0" borderId="103" xfId="0" applyFont="1" applyFill="1" applyBorder="1" applyAlignment="1">
      <alignment vertical="center" wrapText="1"/>
    </xf>
    <xf numFmtId="0" fontId="3" fillId="0" borderId="104" xfId="0" applyFont="1" applyFill="1" applyBorder="1" applyAlignment="1">
      <alignment vertical="center" wrapText="1"/>
    </xf>
    <xf numFmtId="0" fontId="3" fillId="0" borderId="105" xfId="0" applyFont="1" applyFill="1" applyBorder="1" applyAlignment="1">
      <alignment vertical="center" wrapText="1"/>
    </xf>
    <xf numFmtId="0" fontId="3" fillId="0" borderId="10"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191" fontId="25" fillId="6" borderId="5" xfId="1" applyNumberFormat="1" applyFont="1" applyFill="1" applyBorder="1" applyAlignment="1" applyProtection="1">
      <alignment horizontal="right" vertical="center"/>
      <protection locked="0"/>
    </xf>
    <xf numFmtId="191" fontId="25" fillId="6" borderId="13" xfId="1" applyNumberFormat="1" applyFont="1" applyFill="1" applyBorder="1" applyAlignment="1" applyProtection="1">
      <alignment horizontal="right" vertical="center"/>
      <protection locked="0"/>
    </xf>
    <xf numFmtId="191" fontId="25" fillId="6" borderId="14" xfId="1" applyNumberFormat="1" applyFont="1" applyFill="1" applyBorder="1" applyAlignment="1" applyProtection="1">
      <alignment horizontal="right" vertical="center"/>
      <protection locked="0"/>
    </xf>
    <xf numFmtId="0" fontId="36" fillId="0" borderId="102" xfId="4" applyFont="1" applyFill="1" applyBorder="1">
      <alignment vertical="center"/>
    </xf>
    <xf numFmtId="0" fontId="36" fillId="0" borderId="110" xfId="4" applyFont="1" applyFill="1" applyBorder="1">
      <alignment vertical="center"/>
    </xf>
    <xf numFmtId="0" fontId="22" fillId="13" borderId="16" xfId="0" applyFont="1" applyFill="1" applyBorder="1" applyAlignment="1" applyProtection="1">
      <alignment vertical="center" wrapText="1"/>
      <protection locked="0"/>
    </xf>
    <xf numFmtId="0" fontId="22" fillId="13" borderId="15" xfId="0" applyFont="1" applyFill="1" applyBorder="1" applyAlignment="1" applyProtection="1">
      <alignment vertical="center" wrapText="1"/>
      <protection locked="0"/>
    </xf>
    <xf numFmtId="0" fontId="22" fillId="13" borderId="4" xfId="0" applyFont="1" applyFill="1" applyBorder="1" applyAlignment="1" applyProtection="1">
      <alignment vertical="center" wrapText="1"/>
      <protection locked="0"/>
    </xf>
    <xf numFmtId="0" fontId="22" fillId="0" borderId="0" xfId="0" applyFont="1" applyFill="1" applyBorder="1" applyAlignment="1">
      <alignment vertical="center" wrapText="1"/>
    </xf>
    <xf numFmtId="0" fontId="36" fillId="0" borderId="109" xfId="4" applyFont="1" applyFill="1" applyBorder="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6" fillId="0" borderId="16" xfId="0" applyFont="1" applyFill="1" applyBorder="1" applyAlignment="1">
      <alignment vertical="center" wrapText="1"/>
    </xf>
    <xf numFmtId="0" fontId="36" fillId="0" borderId="15" xfId="0" applyFont="1" applyFill="1" applyBorder="1" applyAlignment="1">
      <alignment vertical="center" wrapText="1"/>
    </xf>
    <xf numFmtId="0" fontId="36" fillId="0" borderId="4" xfId="0" applyFont="1" applyFill="1" applyBorder="1" applyAlignment="1">
      <alignment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194" fontId="38" fillId="8" borderId="16" xfId="4" applyNumberFormat="1" applyFont="1" applyFill="1" applyBorder="1">
      <alignment vertical="center"/>
    </xf>
    <xf numFmtId="194" fontId="38" fillId="8" borderId="15" xfId="4" applyNumberFormat="1" applyFont="1" applyFill="1" applyBorder="1">
      <alignment vertical="center"/>
    </xf>
    <xf numFmtId="194" fontId="38" fillId="8" borderId="4" xfId="4" applyNumberFormat="1" applyFont="1" applyFill="1" applyBorder="1">
      <alignment vertical="center"/>
    </xf>
    <xf numFmtId="0" fontId="3" fillId="0" borderId="10"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19" fillId="2" borderId="3" xfId="0" applyFont="1" applyFill="1" applyBorder="1" applyAlignment="1">
      <alignment horizontal="center" vertical="center" textRotation="255"/>
    </xf>
    <xf numFmtId="0" fontId="19" fillId="2" borderId="1" xfId="0" applyFont="1" applyFill="1" applyBorder="1" applyAlignment="1">
      <alignment horizontal="center" vertical="center" textRotation="255"/>
    </xf>
    <xf numFmtId="0" fontId="36" fillId="0" borderId="10" xfId="4" applyFont="1" applyFill="1" applyBorder="1">
      <alignment vertical="center"/>
    </xf>
    <xf numFmtId="0" fontId="36" fillId="0" borderId="6" xfId="4" applyFont="1" applyFill="1" applyBorder="1">
      <alignment vertical="center"/>
    </xf>
    <xf numFmtId="0" fontId="36" fillId="0" borderId="11" xfId="4" applyFont="1" applyFill="1" applyBorder="1">
      <alignment vertical="center"/>
    </xf>
    <xf numFmtId="0" fontId="36" fillId="0" borderId="5" xfId="4" applyFont="1" applyFill="1" applyBorder="1">
      <alignment vertical="center"/>
    </xf>
    <xf numFmtId="0" fontId="36" fillId="0" borderId="13" xfId="4" applyFont="1" applyFill="1" applyBorder="1">
      <alignment vertical="center"/>
    </xf>
    <xf numFmtId="0" fontId="36" fillId="0" borderId="14" xfId="4" applyFont="1" applyFill="1" applyBorder="1">
      <alignment vertical="center"/>
    </xf>
    <xf numFmtId="0" fontId="22" fillId="13" borderId="56" xfId="0" applyFont="1" applyFill="1" applyBorder="1" applyAlignment="1" applyProtection="1">
      <alignment vertical="center" wrapText="1"/>
      <protection locked="0"/>
    </xf>
    <xf numFmtId="0" fontId="22" fillId="13" borderId="6" xfId="0" applyFont="1" applyFill="1" applyBorder="1" applyAlignment="1" applyProtection="1">
      <alignment vertical="center" wrapText="1"/>
      <protection locked="0"/>
    </xf>
    <xf numFmtId="0" fontId="22" fillId="13" borderId="11" xfId="0" applyFont="1" applyFill="1" applyBorder="1" applyAlignment="1" applyProtection="1">
      <alignment vertical="center" wrapText="1"/>
      <protection locked="0"/>
    </xf>
    <xf numFmtId="0" fontId="22" fillId="13" borderId="57" xfId="0" applyFont="1" applyFill="1" applyBorder="1" applyAlignment="1" applyProtection="1">
      <alignment vertical="center" wrapText="1"/>
      <protection locked="0"/>
    </xf>
    <xf numFmtId="0" fontId="22" fillId="13" borderId="13" xfId="0" applyFont="1" applyFill="1" applyBorder="1" applyAlignment="1" applyProtection="1">
      <alignment vertical="center" wrapText="1"/>
      <protection locked="0"/>
    </xf>
    <xf numFmtId="0" fontId="22" fillId="13" borderId="14" xfId="0" applyFont="1" applyFill="1" applyBorder="1" applyAlignment="1" applyProtection="1">
      <alignment vertical="center" wrapText="1"/>
      <protection locked="0"/>
    </xf>
    <xf numFmtId="0" fontId="5" fillId="0" borderId="1" xfId="0" applyFont="1" applyFill="1" applyBorder="1" applyAlignment="1">
      <alignment horizontal="center" vertical="center"/>
    </xf>
    <xf numFmtId="0" fontId="19" fillId="2" borderId="10" xfId="13" applyFont="1" applyFill="1" applyBorder="1" applyAlignment="1">
      <alignment horizontal="center" vertical="center" textRotation="255" wrapText="1"/>
    </xf>
    <xf numFmtId="0" fontId="19" fillId="2" borderId="6" xfId="13" applyFont="1" applyFill="1" applyBorder="1" applyAlignment="1">
      <alignment horizontal="center" vertical="center" textRotation="255" wrapText="1"/>
    </xf>
    <xf numFmtId="0" fontId="19" fillId="2" borderId="11" xfId="13" applyFont="1" applyFill="1" applyBorder="1" applyAlignment="1">
      <alignment horizontal="center" vertical="center" textRotation="255" wrapText="1"/>
    </xf>
    <xf numFmtId="0" fontId="19" fillId="2" borderId="12" xfId="13" applyFont="1" applyFill="1" applyBorder="1" applyAlignment="1">
      <alignment horizontal="center" vertical="center" textRotation="255" wrapText="1"/>
    </xf>
    <xf numFmtId="0" fontId="19" fillId="2" borderId="0" xfId="13" applyFont="1" applyFill="1" applyBorder="1" applyAlignment="1">
      <alignment horizontal="center" vertical="center" textRotation="255" wrapText="1"/>
    </xf>
    <xf numFmtId="0" fontId="19" fillId="2" borderId="9" xfId="13" applyFont="1" applyFill="1" applyBorder="1" applyAlignment="1">
      <alignment horizontal="center" vertical="center" textRotation="255" wrapText="1"/>
    </xf>
    <xf numFmtId="0" fontId="19" fillId="2" borderId="5" xfId="13" applyFont="1" applyFill="1" applyBorder="1" applyAlignment="1">
      <alignment horizontal="center" vertical="center" textRotation="255" wrapText="1"/>
    </xf>
    <xf numFmtId="0" fontId="19" fillId="2" borderId="13" xfId="13" applyFont="1" applyFill="1" applyBorder="1" applyAlignment="1">
      <alignment horizontal="center" vertical="center" textRotation="255" wrapText="1"/>
    </xf>
    <xf numFmtId="0" fontId="19" fillId="2" borderId="14" xfId="13" applyFont="1" applyFill="1" applyBorder="1" applyAlignment="1">
      <alignment horizontal="center" vertical="center" textRotation="255" wrapText="1"/>
    </xf>
    <xf numFmtId="0" fontId="3" fillId="2" borderId="119" xfId="0" applyFont="1" applyFill="1" applyBorder="1" applyAlignment="1">
      <alignment horizontal="center" vertical="center"/>
    </xf>
    <xf numFmtId="0" fontId="22" fillId="13" borderId="16" xfId="0" applyFont="1" applyFill="1" applyBorder="1" applyAlignment="1" applyProtection="1">
      <alignment vertical="center"/>
      <protection locked="0"/>
    </xf>
    <xf numFmtId="0" fontId="22" fillId="13" borderId="15" xfId="0" applyFont="1" applyFill="1" applyBorder="1" applyAlignment="1" applyProtection="1">
      <alignment vertical="center"/>
      <protection locked="0"/>
    </xf>
    <xf numFmtId="0" fontId="22" fillId="13" borderId="4" xfId="0" applyFont="1" applyFill="1" applyBorder="1" applyAlignment="1" applyProtection="1">
      <alignment vertical="center"/>
      <protection locked="0"/>
    </xf>
    <xf numFmtId="0" fontId="4" fillId="13" borderId="2" xfId="0" applyFont="1" applyFill="1" applyBorder="1" applyAlignment="1" applyProtection="1">
      <alignment horizontal="center" vertical="center"/>
      <protection locked="0"/>
    </xf>
    <xf numFmtId="0" fontId="4" fillId="13" borderId="3" xfId="0" applyFont="1" applyFill="1" applyBorder="1" applyAlignment="1" applyProtection="1">
      <alignment horizontal="center" vertical="center"/>
      <protection locked="0"/>
    </xf>
    <xf numFmtId="0" fontId="22" fillId="13" borderId="15" xfId="0" applyFont="1" applyFill="1" applyBorder="1" applyAlignment="1" applyProtection="1">
      <alignment horizontal="center" vertical="center" wrapText="1"/>
      <protection locked="0"/>
    </xf>
    <xf numFmtId="0" fontId="22" fillId="13" borderId="4" xfId="0" applyFont="1" applyFill="1" applyBorder="1" applyAlignment="1" applyProtection="1">
      <alignment horizontal="center" vertical="center" wrapText="1"/>
      <protection locked="0"/>
    </xf>
    <xf numFmtId="0" fontId="36" fillId="0" borderId="111" xfId="4" applyFont="1" applyFill="1" applyBorder="1">
      <alignment vertical="center"/>
    </xf>
    <xf numFmtId="0" fontId="36" fillId="0" borderId="104" xfId="4" applyFont="1" applyFill="1" applyBorder="1">
      <alignment vertical="center"/>
    </xf>
    <xf numFmtId="0" fontId="36" fillId="0" borderId="112" xfId="4" applyFont="1" applyFill="1" applyBorder="1">
      <alignment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181" fontId="3" fillId="0" borderId="94" xfId="0" applyNumberFormat="1" applyFont="1" applyFill="1" applyBorder="1" applyAlignment="1" applyProtection="1">
      <alignment vertical="center" wrapText="1"/>
      <protection locked="0"/>
    </xf>
    <xf numFmtId="181" fontId="3" fillId="0" borderId="95" xfId="0" applyNumberFormat="1" applyFont="1" applyFill="1" applyBorder="1" applyAlignment="1" applyProtection="1">
      <alignment vertical="center" wrapText="1"/>
      <protection locked="0"/>
    </xf>
    <xf numFmtId="181" fontId="3" fillId="0" borderId="96" xfId="0" applyNumberFormat="1" applyFont="1" applyFill="1" applyBorder="1" applyAlignment="1" applyProtection="1">
      <alignment vertical="center" wrapText="1"/>
      <protection locked="0"/>
    </xf>
    <xf numFmtId="0" fontId="3" fillId="0" borderId="113" xfId="0" quotePrefix="1" applyFont="1" applyFill="1" applyBorder="1" applyAlignment="1">
      <alignment vertical="center"/>
    </xf>
    <xf numFmtId="0" fontId="3" fillId="0" borderId="95" xfId="0" quotePrefix="1" applyFont="1" applyFill="1" applyBorder="1" applyAlignment="1">
      <alignment vertical="center"/>
    </xf>
    <xf numFmtId="0" fontId="3" fillId="0" borderId="114" xfId="0" quotePrefix="1" applyFont="1" applyFill="1" applyBorder="1" applyAlignment="1">
      <alignment vertical="center"/>
    </xf>
    <xf numFmtId="0" fontId="3" fillId="0" borderId="115" xfId="0" applyFont="1" applyFill="1" applyBorder="1" applyAlignment="1">
      <alignment vertical="center" wrapText="1"/>
    </xf>
    <xf numFmtId="0" fontId="3" fillId="0" borderId="13" xfId="0" applyFont="1" applyFill="1" applyBorder="1" applyAlignment="1">
      <alignment vertical="center" wrapText="1"/>
    </xf>
    <xf numFmtId="0" fontId="3" fillId="0" borderId="108" xfId="0" applyFont="1" applyFill="1" applyBorder="1" applyAlignment="1">
      <alignment vertical="center" wrapText="1"/>
    </xf>
    <xf numFmtId="0" fontId="3" fillId="0" borderId="15" xfId="13" applyFont="1" applyFill="1" applyBorder="1" applyAlignment="1">
      <alignment horizontal="left" vertical="center"/>
    </xf>
    <xf numFmtId="0" fontId="3" fillId="0" borderId="4" xfId="13" applyFont="1" applyFill="1" applyBorder="1" applyAlignment="1">
      <alignment horizontal="left" vertical="center"/>
    </xf>
    <xf numFmtId="0" fontId="3" fillId="2" borderId="2" xfId="13" applyFont="1" applyFill="1" applyBorder="1" applyAlignment="1">
      <alignment horizontal="center" vertical="center" textRotation="255" wrapText="1"/>
    </xf>
    <xf numFmtId="0" fontId="3" fillId="2" borderId="8" xfId="13" applyFont="1" applyFill="1" applyBorder="1" applyAlignment="1">
      <alignment horizontal="center" vertical="center" textRotation="255" wrapText="1"/>
    </xf>
    <xf numFmtId="0" fontId="3" fillId="2" borderId="3" xfId="13" applyFont="1" applyFill="1" applyBorder="1" applyAlignment="1">
      <alignment horizontal="center" vertical="center" textRotation="255" wrapText="1"/>
    </xf>
    <xf numFmtId="0" fontId="3" fillId="0" borderId="25" xfId="0" applyFont="1" applyFill="1" applyBorder="1" applyAlignment="1">
      <alignment vertical="center"/>
    </xf>
    <xf numFmtId="0" fontId="3" fillId="0" borderId="52" xfId="0" applyFont="1" applyFill="1" applyBorder="1" applyAlignment="1">
      <alignment vertical="center"/>
    </xf>
    <xf numFmtId="0" fontId="3" fillId="0" borderId="53" xfId="0" applyFont="1" applyFill="1" applyBorder="1" applyAlignment="1">
      <alignment vertical="center"/>
    </xf>
    <xf numFmtId="0" fontId="3" fillId="0" borderId="25"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3" xfId="13" applyFont="1" applyFill="1" applyBorder="1" applyAlignment="1">
      <alignment horizontal="left" vertical="center" wrapText="1"/>
    </xf>
    <xf numFmtId="0" fontId="3" fillId="0" borderId="14" xfId="13" applyFont="1" applyFill="1" applyBorder="1" applyAlignment="1">
      <alignment horizontal="left" vertical="center" wrapText="1"/>
    </xf>
    <xf numFmtId="38" fontId="3" fillId="0" borderId="5" xfId="1" applyFont="1" applyFill="1" applyBorder="1" applyAlignment="1" applyProtection="1">
      <alignment horizontal="left" vertical="center" wrapText="1"/>
      <protection locked="0"/>
    </xf>
    <xf numFmtId="38" fontId="3" fillId="0" borderId="13" xfId="1" applyFont="1" applyFill="1" applyBorder="1" applyAlignment="1" applyProtection="1">
      <alignment horizontal="left" vertical="center" wrapText="1"/>
      <protection locked="0"/>
    </xf>
    <xf numFmtId="38" fontId="3" fillId="0" borderId="14" xfId="1" applyFont="1" applyFill="1" applyBorder="1" applyAlignment="1" applyProtection="1">
      <alignment horizontal="left" vertical="center" wrapText="1"/>
      <protection locked="0"/>
    </xf>
    <xf numFmtId="38" fontId="3" fillId="0" borderId="10" xfId="1" applyFont="1" applyFill="1" applyBorder="1" applyAlignment="1" applyProtection="1">
      <alignment horizontal="left" vertical="center" wrapText="1"/>
      <protection locked="0"/>
    </xf>
    <xf numFmtId="38" fontId="3" fillId="0" borderId="6" xfId="1" applyFont="1" applyFill="1" applyBorder="1" applyAlignment="1" applyProtection="1">
      <alignment horizontal="left" vertical="center" wrapText="1"/>
      <protection locked="0"/>
    </xf>
    <xf numFmtId="38" fontId="3" fillId="0" borderId="11" xfId="1" applyFont="1" applyFill="1" applyBorder="1" applyAlignment="1" applyProtection="1">
      <alignment horizontal="left" vertical="center" wrapText="1"/>
      <protection locked="0"/>
    </xf>
    <xf numFmtId="38" fontId="3" fillId="0" borderId="25" xfId="1" applyFont="1" applyFill="1" applyBorder="1" applyAlignment="1" applyProtection="1">
      <alignment horizontal="left" vertical="center" wrapText="1"/>
      <protection locked="0"/>
    </xf>
    <xf numFmtId="38" fontId="3" fillId="0" borderId="52" xfId="1" applyFont="1" applyFill="1" applyBorder="1" applyAlignment="1" applyProtection="1">
      <alignment horizontal="left" vertical="center" wrapText="1"/>
      <protection locked="0"/>
    </xf>
    <xf numFmtId="38" fontId="3" fillId="0" borderId="53" xfId="1" applyFont="1" applyFill="1" applyBorder="1" applyAlignment="1" applyProtection="1">
      <alignment horizontal="left" vertical="center" wrapText="1"/>
      <protection locked="0"/>
    </xf>
    <xf numFmtId="190" fontId="3" fillId="2" borderId="1" xfId="0" applyNumberFormat="1" applyFont="1" applyFill="1" applyBorder="1" applyAlignment="1">
      <alignment horizontal="center" vertical="center"/>
    </xf>
    <xf numFmtId="191" fontId="25" fillId="6" borderId="49" xfId="1" applyNumberFormat="1" applyFont="1" applyFill="1" applyBorder="1" applyAlignment="1" applyProtection="1">
      <alignment horizontal="right" vertical="center"/>
      <protection locked="0"/>
    </xf>
    <xf numFmtId="191" fontId="25" fillId="6" borderId="50" xfId="1" applyNumberFormat="1" applyFont="1" applyFill="1" applyBorder="1" applyAlignment="1" applyProtection="1">
      <alignment horizontal="right" vertical="center"/>
      <protection locked="0"/>
    </xf>
    <xf numFmtId="191" fontId="25" fillId="6" borderId="51" xfId="1" applyNumberFormat="1" applyFont="1" applyFill="1" applyBorder="1" applyAlignment="1" applyProtection="1">
      <alignment horizontal="right" vertical="center"/>
      <protection locked="0"/>
    </xf>
    <xf numFmtId="191" fontId="25" fillId="6" borderId="26" xfId="1" applyNumberFormat="1" applyFont="1" applyFill="1" applyBorder="1" applyAlignment="1" applyProtection="1">
      <alignment horizontal="right" vertical="center"/>
      <protection locked="0"/>
    </xf>
    <xf numFmtId="178" fontId="9" fillId="13" borderId="13" xfId="0" applyNumberFormat="1" applyFont="1" applyFill="1" applyBorder="1" applyAlignment="1" applyProtection="1">
      <alignment vertical="center"/>
      <protection locked="0"/>
    </xf>
    <xf numFmtId="178" fontId="9" fillId="13" borderId="14" xfId="0" applyNumberFormat="1" applyFont="1" applyFill="1" applyBorder="1" applyAlignment="1" applyProtection="1">
      <alignment vertical="center"/>
      <protection locked="0"/>
    </xf>
    <xf numFmtId="0" fontId="4" fillId="13" borderId="2" xfId="0" applyFont="1" applyFill="1" applyBorder="1" applyAlignment="1">
      <alignment horizontal="center" vertical="center"/>
    </xf>
    <xf numFmtId="0" fontId="4" fillId="13" borderId="3" xfId="0" applyFont="1" applyFill="1" applyBorder="1" applyAlignment="1">
      <alignment horizontal="center" vertical="center"/>
    </xf>
    <xf numFmtId="0" fontId="3" fillId="13" borderId="5" xfId="0" applyFont="1" applyFill="1" applyBorder="1" applyAlignment="1" applyProtection="1">
      <alignment horizontal="center" vertical="center"/>
      <protection locked="0"/>
    </xf>
    <xf numFmtId="0" fontId="3" fillId="13" borderId="13" xfId="0" applyFont="1" applyFill="1" applyBorder="1" applyAlignment="1" applyProtection="1">
      <alignment horizontal="center" vertical="center"/>
      <protection locked="0"/>
    </xf>
    <xf numFmtId="0" fontId="22" fillId="13" borderId="10" xfId="0" applyFont="1" applyFill="1" applyBorder="1" applyAlignment="1" applyProtection="1">
      <alignment vertical="center" wrapText="1"/>
      <protection locked="0"/>
    </xf>
    <xf numFmtId="0" fontId="3" fillId="2" borderId="1" xfId="0" applyFont="1" applyFill="1" applyBorder="1" applyAlignment="1">
      <alignment horizontal="center" vertical="center" textRotation="255"/>
    </xf>
    <xf numFmtId="0" fontId="3" fillId="0" borderId="15" xfId="0" applyFont="1" applyFill="1" applyBorder="1" applyAlignment="1">
      <alignment horizontal="center" vertical="center"/>
    </xf>
    <xf numFmtId="180" fontId="43" fillId="13" borderId="16" xfId="0" applyNumberFormat="1" applyFont="1" applyFill="1" applyBorder="1" applyAlignment="1" applyProtection="1">
      <alignment horizontal="center" vertical="center"/>
      <protection locked="0"/>
    </xf>
    <xf numFmtId="180" fontId="43" fillId="13" borderId="4" xfId="0" applyNumberFormat="1" applyFont="1" applyFill="1" applyBorder="1" applyAlignment="1" applyProtection="1">
      <alignment horizontal="center" vertical="center"/>
      <protection locked="0"/>
    </xf>
    <xf numFmtId="180" fontId="43" fillId="0" borderId="16" xfId="0" applyNumberFormat="1" applyFont="1" applyFill="1" applyBorder="1" applyAlignment="1" applyProtection="1">
      <alignment horizontal="center" vertical="center"/>
      <protection locked="0"/>
    </xf>
    <xf numFmtId="180" fontId="43" fillId="0" borderId="4" xfId="0" applyNumberFormat="1" applyFont="1" applyFill="1" applyBorder="1" applyAlignment="1" applyProtection="1">
      <alignment horizontal="center" vertical="center"/>
      <protection locked="0"/>
    </xf>
    <xf numFmtId="0" fontId="10" fillId="0" borderId="0" xfId="0" applyFont="1" applyFill="1" applyAlignment="1"/>
    <xf numFmtId="0" fontId="36" fillId="2" borderId="16" xfId="0" applyFont="1" applyFill="1" applyBorder="1" applyAlignment="1">
      <alignment horizontal="center" vertical="center"/>
    </xf>
    <xf numFmtId="0" fontId="36" fillId="2" borderId="15" xfId="0" applyFont="1" applyFill="1" applyBorder="1" applyAlignment="1">
      <alignment horizontal="center" vertical="center"/>
    </xf>
    <xf numFmtId="0" fontId="36" fillId="2" borderId="4" xfId="0" applyFont="1" applyFill="1" applyBorder="1" applyAlignment="1">
      <alignment horizontal="center" vertical="center"/>
    </xf>
    <xf numFmtId="0" fontId="19" fillId="2" borderId="2" xfId="0" applyFont="1" applyFill="1" applyBorder="1" applyAlignment="1">
      <alignment horizontal="center" vertical="center" textRotation="255"/>
    </xf>
    <xf numFmtId="0" fontId="19" fillId="2" borderId="8"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5"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6" fillId="0" borderId="113" xfId="4" applyFont="1" applyFill="1" applyBorder="1">
      <alignment vertical="center"/>
    </xf>
    <xf numFmtId="0" fontId="36" fillId="0" borderId="95" xfId="4" applyFont="1" applyFill="1" applyBorder="1">
      <alignment vertical="center"/>
    </xf>
    <xf numFmtId="0" fontId="36" fillId="0" borderId="96" xfId="4" applyFont="1" applyFill="1" applyBorder="1">
      <alignment vertical="center"/>
    </xf>
    <xf numFmtId="0" fontId="36" fillId="0" borderId="90" xfId="4" applyFont="1" applyFill="1" applyBorder="1">
      <alignment vertical="center"/>
    </xf>
    <xf numFmtId="0" fontId="36" fillId="0" borderId="118" xfId="4" applyFont="1" applyFill="1" applyBorder="1">
      <alignment vertical="center"/>
    </xf>
    <xf numFmtId="0" fontId="36" fillId="0" borderId="74" xfId="4" applyFont="1" applyFill="1" applyBorder="1">
      <alignment vertical="center"/>
    </xf>
    <xf numFmtId="0" fontId="36" fillId="0" borderId="92" xfId="4" applyFont="1" applyFill="1" applyBorder="1">
      <alignment vertical="center"/>
    </xf>
    <xf numFmtId="0" fontId="4" fillId="7" borderId="1" xfId="0" applyFont="1" applyFill="1" applyBorder="1">
      <alignment vertical="center"/>
    </xf>
    <xf numFmtId="0" fontId="36" fillId="2" borderId="3" xfId="0" applyFont="1" applyFill="1" applyBorder="1" applyAlignment="1">
      <alignment horizontal="center" vertical="center" shrinkToFit="1"/>
    </xf>
    <xf numFmtId="181" fontId="3" fillId="13" borderId="1" xfId="0" applyNumberFormat="1" applyFont="1" applyFill="1" applyBorder="1" applyAlignment="1" applyProtection="1">
      <alignment horizontal="center" vertical="center" wrapText="1"/>
      <protection locked="0"/>
    </xf>
    <xf numFmtId="181" fontId="5" fillId="13" borderId="1" xfId="0" applyNumberFormat="1" applyFont="1" applyFill="1" applyBorder="1" applyAlignment="1" applyProtection="1">
      <alignment horizontal="left" vertical="center" wrapText="1" shrinkToFit="1"/>
      <protection locked="0"/>
    </xf>
    <xf numFmtId="181" fontId="5" fillId="13" borderId="1" xfId="0" applyNumberFormat="1" applyFont="1" applyFill="1" applyBorder="1" applyAlignment="1" applyProtection="1">
      <alignment horizontal="center" vertical="center" wrapText="1" shrinkToFit="1"/>
      <protection locked="0"/>
    </xf>
    <xf numFmtId="181" fontId="5" fillId="13" borderId="16" xfId="0" applyNumberFormat="1" applyFont="1" applyFill="1" applyBorder="1" applyAlignment="1" applyProtection="1">
      <alignment horizontal="left" vertical="center" wrapText="1"/>
      <protection locked="0"/>
    </xf>
    <xf numFmtId="181" fontId="5" fillId="13" borderId="15" xfId="0" applyNumberFormat="1" applyFont="1" applyFill="1" applyBorder="1" applyAlignment="1" applyProtection="1">
      <alignment horizontal="left" vertical="center" wrapText="1"/>
      <protection locked="0"/>
    </xf>
    <xf numFmtId="181" fontId="5" fillId="13" borderId="4" xfId="0" applyNumberFormat="1" applyFont="1" applyFill="1" applyBorder="1" applyAlignment="1" applyProtection="1">
      <alignment horizontal="left" vertical="center" wrapText="1"/>
      <protection locked="0"/>
    </xf>
    <xf numFmtId="0" fontId="36" fillId="2" borderId="10"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125" xfId="0" applyFont="1" applyFill="1" applyBorder="1" applyAlignment="1">
      <alignment horizontal="center" vertical="center"/>
    </xf>
    <xf numFmtId="0" fontId="36" fillId="2" borderId="5" xfId="0" applyFont="1" applyFill="1" applyBorder="1" applyAlignment="1">
      <alignment horizontal="center" vertical="center"/>
    </xf>
    <xf numFmtId="0" fontId="36" fillId="2" borderId="13" xfId="0" applyFont="1" applyFill="1" applyBorder="1" applyAlignment="1">
      <alignment horizontal="center" vertical="center"/>
    </xf>
    <xf numFmtId="0" fontId="36" fillId="2" borderId="14" xfId="0" applyFont="1" applyFill="1" applyBorder="1" applyAlignment="1">
      <alignment horizontal="center" vertical="center"/>
    </xf>
    <xf numFmtId="0" fontId="36" fillId="2" borderId="2" xfId="0" applyFont="1" applyFill="1" applyBorder="1" applyAlignment="1">
      <alignment horizontal="center" vertical="center"/>
    </xf>
    <xf numFmtId="0" fontId="36" fillId="0" borderId="97" xfId="4" applyFont="1" applyFill="1" applyBorder="1" applyAlignment="1">
      <alignment vertical="center" wrapText="1"/>
    </xf>
    <xf numFmtId="0" fontId="36" fillId="0" borderId="117" xfId="4" applyFont="1" applyFill="1" applyBorder="1">
      <alignment vertical="center"/>
    </xf>
    <xf numFmtId="0" fontId="36" fillId="0" borderId="91" xfId="4" applyFont="1" applyFill="1" applyBorder="1">
      <alignment vertical="center"/>
    </xf>
    <xf numFmtId="0" fontId="36" fillId="0" borderId="93" xfId="4" applyFont="1" applyFill="1" applyBorder="1">
      <alignment vertical="center"/>
    </xf>
    <xf numFmtId="0" fontId="4" fillId="13" borderId="116" xfId="0" applyFont="1" applyFill="1" applyBorder="1" applyAlignment="1" applyProtection="1">
      <alignment horizontal="center" vertical="center"/>
      <protection locked="0"/>
    </xf>
    <xf numFmtId="0" fontId="4" fillId="13" borderId="71" xfId="0" applyFont="1" applyFill="1" applyBorder="1" applyAlignment="1" applyProtection="1">
      <alignment horizontal="center" vertical="center"/>
      <protection locked="0"/>
    </xf>
    <xf numFmtId="0" fontId="36" fillId="0" borderId="97" xfId="4" applyFont="1" applyFill="1" applyBorder="1">
      <alignment vertical="center"/>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8" xfId="0" applyFont="1" applyFill="1" applyBorder="1" applyAlignment="1">
      <alignment horizontal="center" vertical="center" wrapText="1"/>
    </xf>
    <xf numFmtId="0" fontId="5" fillId="2" borderId="69" xfId="0" applyFont="1" applyFill="1" applyBorder="1" applyAlignment="1">
      <alignment vertical="center" textRotation="255" wrapText="1"/>
    </xf>
    <xf numFmtId="0" fontId="5" fillId="2" borderId="107" xfId="0" applyFont="1" applyFill="1" applyBorder="1" applyAlignment="1">
      <alignment vertical="center" textRotation="255" wrapText="1"/>
    </xf>
    <xf numFmtId="0" fontId="5" fillId="2" borderId="91" xfId="0" applyFont="1" applyFill="1" applyBorder="1" applyAlignment="1">
      <alignment vertical="center" textRotation="255" wrapText="1"/>
    </xf>
    <xf numFmtId="0" fontId="5" fillId="2" borderId="93" xfId="0" applyFont="1" applyFill="1" applyBorder="1" applyAlignment="1">
      <alignment vertical="center" textRotation="255" wrapText="1"/>
    </xf>
    <xf numFmtId="0" fontId="22" fillId="0" borderId="56" xfId="0" applyFont="1" applyFill="1" applyBorder="1" applyAlignment="1" applyProtection="1">
      <alignment vertical="center" wrapText="1"/>
      <protection locked="0"/>
    </xf>
    <xf numFmtId="0" fontId="22" fillId="0" borderId="6" xfId="0" applyFont="1" applyFill="1" applyBorder="1" applyAlignment="1" applyProtection="1">
      <alignment vertical="center" wrapText="1"/>
      <protection locked="0"/>
    </xf>
    <xf numFmtId="0" fontId="22" fillId="0" borderId="11" xfId="0" applyFont="1" applyFill="1" applyBorder="1" applyAlignment="1" applyProtection="1">
      <alignment vertical="center" wrapText="1"/>
      <protection locked="0"/>
    </xf>
    <xf numFmtId="0" fontId="22" fillId="0" borderId="57" xfId="0" applyFont="1" applyFill="1" applyBorder="1" applyAlignment="1" applyProtection="1">
      <alignment vertical="center" wrapText="1"/>
      <protection locked="0"/>
    </xf>
    <xf numFmtId="0" fontId="22" fillId="0" borderId="13" xfId="0" applyFont="1" applyFill="1" applyBorder="1" applyAlignment="1" applyProtection="1">
      <alignment vertical="center" wrapText="1"/>
      <protection locked="0"/>
    </xf>
    <xf numFmtId="0" fontId="22" fillId="0" borderId="14" xfId="0" applyFont="1" applyFill="1" applyBorder="1" applyAlignment="1" applyProtection="1">
      <alignment vertical="center" wrapText="1"/>
      <protection locked="0"/>
    </xf>
    <xf numFmtId="0" fontId="3" fillId="2" borderId="16"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19" fillId="0" borderId="13" xfId="13" applyFont="1" applyFill="1" applyBorder="1" applyAlignment="1">
      <alignment horizontal="left" vertical="center" wrapText="1"/>
    </xf>
    <xf numFmtId="0" fontId="3" fillId="13" borderId="16" xfId="0" applyFont="1" applyFill="1" applyBorder="1" applyAlignment="1" applyProtection="1">
      <alignment horizontal="center" vertical="center"/>
      <protection locked="0"/>
    </xf>
    <xf numFmtId="0" fontId="3" fillId="13" borderId="4" xfId="0" applyFont="1" applyFill="1" applyBorder="1" applyAlignment="1" applyProtection="1">
      <alignment horizontal="center" vertical="center"/>
      <protection locked="0"/>
    </xf>
    <xf numFmtId="0" fontId="36" fillId="2" borderId="6" xfId="0" applyFont="1" applyFill="1" applyBorder="1" applyAlignment="1">
      <alignment horizontal="center" vertical="center" wrapText="1" shrinkToFit="1"/>
    </xf>
    <xf numFmtId="0" fontId="36" fillId="2" borderId="11" xfId="0" applyFont="1" applyFill="1" applyBorder="1" applyAlignment="1">
      <alignment horizontal="center" vertical="center" wrapText="1" shrinkToFit="1"/>
    </xf>
    <xf numFmtId="0" fontId="36" fillId="2" borderId="13" xfId="0" applyFont="1" applyFill="1" applyBorder="1" applyAlignment="1">
      <alignment horizontal="center" vertical="center" wrapText="1" shrinkToFit="1"/>
    </xf>
    <xf numFmtId="0" fontId="36" fillId="2" borderId="14" xfId="0" applyFont="1" applyFill="1" applyBorder="1" applyAlignment="1">
      <alignment horizontal="center" vertical="center" wrapText="1" shrinkToFit="1"/>
    </xf>
    <xf numFmtId="0" fontId="36" fillId="2" borderId="5" xfId="0" applyFont="1" applyFill="1" applyBorder="1" applyAlignment="1">
      <alignment horizontal="center" vertical="center" shrinkToFit="1"/>
    </xf>
    <xf numFmtId="0" fontId="36" fillId="2" borderId="14" xfId="0" applyFont="1" applyFill="1" applyBorder="1" applyAlignment="1">
      <alignment horizontal="center" vertical="center" shrinkToFit="1"/>
    </xf>
    <xf numFmtId="0" fontId="3" fillId="0" borderId="10" xfId="13" applyFont="1" applyFill="1" applyBorder="1" applyAlignment="1">
      <alignment horizontal="left" vertical="center" wrapText="1"/>
    </xf>
    <xf numFmtId="0" fontId="3" fillId="0" borderId="6" xfId="13" applyFont="1" applyFill="1" applyBorder="1" applyAlignment="1">
      <alignment horizontal="left" vertical="center" wrapText="1"/>
    </xf>
    <xf numFmtId="0" fontId="3" fillId="0" borderId="11" xfId="13" applyFont="1" applyFill="1" applyBorder="1" applyAlignment="1">
      <alignment horizontal="left" vertical="center" wrapText="1"/>
    </xf>
    <xf numFmtId="0" fontId="3" fillId="0" borderId="5" xfId="13" applyFont="1" applyFill="1" applyBorder="1" applyAlignment="1">
      <alignment horizontal="left" vertical="center" wrapText="1"/>
    </xf>
    <xf numFmtId="0" fontId="36" fillId="2" borderId="1" xfId="0" applyFont="1" applyFill="1" applyBorder="1" applyAlignment="1">
      <alignment horizontal="center" vertical="center"/>
    </xf>
    <xf numFmtId="0" fontId="34" fillId="0" borderId="2" xfId="4" applyFont="1" applyBorder="1" applyAlignment="1">
      <alignment horizontal="left" vertical="top" wrapText="1"/>
    </xf>
    <xf numFmtId="0" fontId="34" fillId="0" borderId="8" xfId="4" applyFont="1" applyBorder="1" applyAlignment="1">
      <alignment horizontal="left" vertical="top" wrapText="1"/>
    </xf>
    <xf numFmtId="0" fontId="34" fillId="0" borderId="3" xfId="4" applyFont="1" applyBorder="1" applyAlignment="1">
      <alignment horizontal="left" vertical="top" wrapText="1"/>
    </xf>
    <xf numFmtId="0" fontId="34" fillId="0" borderId="2" xfId="4" applyFont="1" applyBorder="1" applyAlignment="1">
      <alignment vertical="top" wrapText="1"/>
    </xf>
    <xf numFmtId="0" fontId="34" fillId="0" borderId="8" xfId="4" applyFont="1" applyBorder="1" applyAlignment="1">
      <alignment vertical="top" wrapText="1"/>
    </xf>
    <xf numFmtId="0" fontId="34" fillId="0" borderId="3" xfId="4" applyFont="1" applyBorder="1" applyAlignment="1">
      <alignment vertical="top" wrapText="1"/>
    </xf>
    <xf numFmtId="0" fontId="34" fillId="0" borderId="120" xfId="4" applyFont="1" applyBorder="1">
      <alignment vertical="center"/>
    </xf>
    <xf numFmtId="0" fontId="34" fillId="0" borderId="122" xfId="4" applyFont="1" applyBorder="1">
      <alignment vertical="center"/>
    </xf>
    <xf numFmtId="0" fontId="34" fillId="0" borderId="119" xfId="4" applyFont="1" applyBorder="1" applyAlignment="1">
      <alignment horizontal="center" vertical="center" wrapText="1"/>
    </xf>
    <xf numFmtId="0" fontId="34" fillId="0" borderId="119" xfId="4" applyFont="1" applyBorder="1" applyAlignment="1">
      <alignment horizontal="left" vertical="top" wrapText="1"/>
    </xf>
    <xf numFmtId="0" fontId="34" fillId="0" borderId="10" xfId="4" applyFont="1" applyBorder="1" applyAlignment="1">
      <alignment horizontal="center" vertical="center" wrapText="1"/>
    </xf>
    <xf numFmtId="0" fontId="34" fillId="0" borderId="125" xfId="4" applyFont="1" applyBorder="1" applyAlignment="1">
      <alignment horizontal="center" vertical="center" wrapText="1"/>
    </xf>
    <xf numFmtId="0" fontId="34" fillId="0" borderId="2" xfId="4" applyFont="1" applyBorder="1" applyAlignment="1">
      <alignment horizontal="center" vertical="center" wrapText="1"/>
    </xf>
    <xf numFmtId="0" fontId="34" fillId="0" borderId="3" xfId="4" applyFont="1" applyBorder="1" applyAlignment="1">
      <alignment horizontal="center" vertical="center" wrapText="1"/>
    </xf>
    <xf numFmtId="0" fontId="34" fillId="4" borderId="2" xfId="4" applyFont="1" applyFill="1" applyBorder="1" applyAlignment="1">
      <alignment horizontal="center" vertical="center" wrapText="1"/>
    </xf>
    <xf numFmtId="0" fontId="34" fillId="4" borderId="3" xfId="4" applyFont="1" applyFill="1" applyBorder="1" applyAlignment="1">
      <alignment horizontal="center" vertical="center" wrapText="1"/>
    </xf>
    <xf numFmtId="0" fontId="34" fillId="0" borderId="5" xfId="4" applyFont="1" applyBorder="1" applyAlignment="1">
      <alignment horizontal="center" vertical="center" wrapText="1"/>
    </xf>
    <xf numFmtId="0" fontId="34" fillId="0" borderId="119" xfId="4" applyFont="1" applyBorder="1" applyAlignment="1">
      <alignment vertical="top" wrapText="1"/>
    </xf>
    <xf numFmtId="0" fontId="36" fillId="0" borderId="119" xfId="4" applyFont="1" applyBorder="1" applyAlignment="1">
      <alignment vertical="top" wrapText="1"/>
    </xf>
    <xf numFmtId="0" fontId="34" fillId="0" borderId="120" xfId="4" applyFont="1" applyBorder="1" applyAlignment="1">
      <alignment horizontal="center" vertical="center" wrapText="1"/>
    </xf>
    <xf numFmtId="0" fontId="34" fillId="0" borderId="122" xfId="4" applyFont="1" applyBorder="1" applyAlignment="1">
      <alignment horizontal="center" vertical="center" wrapText="1"/>
    </xf>
    <xf numFmtId="0" fontId="34" fillId="0" borderId="120" xfId="4" applyFont="1" applyBorder="1" applyAlignment="1">
      <alignment horizontal="left" vertical="top" wrapText="1"/>
    </xf>
    <xf numFmtId="0" fontId="34" fillId="0" borderId="122" xfId="4" applyFont="1" applyBorder="1" applyAlignment="1">
      <alignment horizontal="left" vertical="top" wrapText="1"/>
    </xf>
    <xf numFmtId="0" fontId="34" fillId="0" borderId="120" xfId="4" applyFont="1" applyBorder="1" applyAlignment="1">
      <alignment vertical="top" wrapText="1"/>
    </xf>
    <xf numFmtId="0" fontId="34" fillId="0" borderId="122" xfId="4" applyFont="1" applyBorder="1" applyAlignment="1">
      <alignment vertical="top" wrapText="1"/>
    </xf>
    <xf numFmtId="0" fontId="51" fillId="0" borderId="0" xfId="4" applyFont="1" applyAlignment="1">
      <alignment horizontal="center" vertical="center"/>
    </xf>
    <xf numFmtId="0" fontId="34" fillId="0" borderId="2" xfId="4" applyFont="1" applyBorder="1" applyAlignment="1">
      <alignment horizontal="center" vertical="top" wrapText="1"/>
    </xf>
    <xf numFmtId="0" fontId="34" fillId="0" borderId="3" xfId="4" applyFont="1" applyBorder="1" applyAlignment="1">
      <alignment horizontal="center" vertical="top" wrapText="1"/>
    </xf>
    <xf numFmtId="0" fontId="34" fillId="0" borderId="119" xfId="4" applyFont="1" applyBorder="1" applyAlignment="1">
      <alignment horizontal="center" vertical="top" wrapText="1"/>
    </xf>
    <xf numFmtId="0" fontId="40" fillId="0" borderId="2" xfId="4" applyFont="1" applyBorder="1" applyAlignment="1">
      <alignment vertical="center" wrapText="1"/>
    </xf>
    <xf numFmtId="0" fontId="40" fillId="0" borderId="8" xfId="4" applyFont="1" applyBorder="1" applyAlignment="1">
      <alignment vertical="center" wrapText="1"/>
    </xf>
    <xf numFmtId="0" fontId="40" fillId="0" borderId="3" xfId="4" applyFont="1" applyBorder="1" applyAlignment="1">
      <alignment vertical="center" wrapText="1"/>
    </xf>
    <xf numFmtId="0" fontId="40" fillId="4" borderId="2" xfId="4" applyFont="1" applyFill="1" applyBorder="1" applyAlignment="1">
      <alignment horizontal="center" vertical="center"/>
    </xf>
    <xf numFmtId="0" fontId="40" fillId="4" borderId="8" xfId="4" applyFont="1" applyFill="1" applyBorder="1" applyAlignment="1">
      <alignment horizontal="center" vertical="center"/>
    </xf>
    <xf numFmtId="0" fontId="40" fillId="4" borderId="3" xfId="4" applyFont="1" applyFill="1" applyBorder="1" applyAlignment="1">
      <alignment horizontal="center" vertical="center"/>
    </xf>
    <xf numFmtId="0" fontId="40" fillId="0" borderId="2" xfId="4" applyFont="1" applyBorder="1" applyAlignment="1">
      <alignment vertical="top" wrapText="1"/>
    </xf>
    <xf numFmtId="0" fontId="40" fillId="0" borderId="8" xfId="4" applyFont="1" applyBorder="1" applyAlignment="1">
      <alignment vertical="top" wrapText="1"/>
    </xf>
    <xf numFmtId="0" fontId="40" fillId="0" borderId="3" xfId="4" applyFont="1" applyBorder="1" applyAlignment="1">
      <alignment vertical="top" wrapText="1"/>
    </xf>
    <xf numFmtId="0" fontId="32" fillId="4" borderId="2" xfId="4" applyFont="1" applyFill="1" applyBorder="1" applyAlignment="1">
      <alignment horizontal="center" vertical="center" wrapText="1"/>
    </xf>
    <xf numFmtId="0" fontId="32" fillId="4" borderId="3" xfId="4" applyFont="1" applyFill="1" applyBorder="1" applyAlignment="1">
      <alignment horizontal="center" vertical="center" wrapText="1"/>
    </xf>
    <xf numFmtId="0" fontId="41" fillId="0" borderId="2" xfId="4" applyFont="1" applyBorder="1" applyAlignment="1">
      <alignment horizontal="center" vertical="center"/>
    </xf>
    <xf numFmtId="0" fontId="41" fillId="0" borderId="3" xfId="4" applyFont="1" applyBorder="1" applyAlignment="1">
      <alignment horizontal="center" vertical="center"/>
    </xf>
    <xf numFmtId="0" fontId="41" fillId="0" borderId="119" xfId="4" applyFont="1" applyBorder="1" applyAlignment="1">
      <alignment horizontal="left" vertical="top"/>
    </xf>
    <xf numFmtId="0" fontId="40" fillId="0" borderId="2" xfId="4" applyFont="1" applyBorder="1" applyAlignment="1">
      <alignment horizontal="left" vertical="top" wrapText="1"/>
    </xf>
    <xf numFmtId="0" fontId="40" fillId="0" borderId="8" xfId="4" applyFont="1" applyBorder="1" applyAlignment="1">
      <alignment horizontal="left" vertical="top" wrapText="1"/>
    </xf>
    <xf numFmtId="0" fontId="40" fillId="0" borderId="3" xfId="4" applyFont="1" applyBorder="1" applyAlignment="1">
      <alignment horizontal="left" vertical="top" wrapText="1"/>
    </xf>
    <xf numFmtId="0" fontId="40" fillId="0" borderId="2" xfId="4" applyFont="1" applyBorder="1" applyAlignment="1">
      <alignment horizontal="left" vertical="center" wrapText="1"/>
    </xf>
    <xf numFmtId="0" fontId="40" fillId="0" borderId="8" xfId="4" applyFont="1" applyBorder="1" applyAlignment="1">
      <alignment horizontal="left" vertical="center" wrapText="1"/>
    </xf>
    <xf numFmtId="0" fontId="40" fillId="0" borderId="3" xfId="4" applyFont="1" applyBorder="1" applyAlignment="1">
      <alignment horizontal="left" vertical="center" wrapText="1"/>
    </xf>
    <xf numFmtId="0" fontId="40" fillId="0" borderId="119" xfId="4" applyFont="1" applyBorder="1" applyAlignment="1">
      <alignment horizontal="center" vertical="center" wrapText="1"/>
    </xf>
    <xf numFmtId="0" fontId="41" fillId="0" borderId="119" xfId="4" applyFont="1" applyBorder="1" applyAlignment="1">
      <alignment vertical="top"/>
    </xf>
    <xf numFmtId="0" fontId="40" fillId="0" borderId="119" xfId="4" applyFont="1" applyBorder="1" applyAlignment="1">
      <alignment horizontal="left" vertical="top" wrapText="1"/>
    </xf>
    <xf numFmtId="0" fontId="41" fillId="0" borderId="119" xfId="4" applyFont="1" applyBorder="1" applyAlignment="1">
      <alignment horizontal="center" vertical="center"/>
    </xf>
    <xf numFmtId="0" fontId="40" fillId="0" borderId="10" xfId="4" applyFont="1" applyBorder="1" applyAlignment="1">
      <alignment horizontal="center" vertical="center" wrapText="1"/>
    </xf>
    <xf numFmtId="0" fontId="40" fillId="0" borderId="125" xfId="4" applyFont="1" applyBorder="1" applyAlignment="1">
      <alignment horizontal="center" vertical="center" wrapText="1"/>
    </xf>
    <xf numFmtId="0" fontId="40" fillId="0" borderId="2" xfId="4" applyFont="1" applyBorder="1" applyAlignment="1">
      <alignment horizontal="center" vertical="center" wrapText="1"/>
    </xf>
    <xf numFmtId="0" fontId="40" fillId="0" borderId="3" xfId="4" applyFont="1" applyBorder="1" applyAlignment="1">
      <alignment horizontal="center" vertical="center" wrapText="1"/>
    </xf>
    <xf numFmtId="0" fontId="40" fillId="4" borderId="2" xfId="4" applyNumberFormat="1" applyFont="1" applyFill="1" applyBorder="1" applyAlignment="1">
      <alignment horizontal="center" vertical="center" wrapText="1"/>
    </xf>
    <xf numFmtId="0" fontId="40" fillId="4" borderId="3" xfId="4" applyNumberFormat="1" applyFont="1" applyFill="1" applyBorder="1" applyAlignment="1">
      <alignment horizontal="center" vertical="center" wrapText="1"/>
    </xf>
    <xf numFmtId="0" fontId="40" fillId="0" borderId="10" xfId="4" applyFont="1" applyBorder="1" applyAlignment="1">
      <alignment vertical="top"/>
    </xf>
    <xf numFmtId="0" fontId="40" fillId="0" borderId="125" xfId="4" applyFont="1" applyBorder="1" applyAlignment="1">
      <alignment vertical="top"/>
    </xf>
    <xf numFmtId="0" fontId="40" fillId="0" borderId="12" xfId="4" applyFont="1" applyBorder="1" applyAlignment="1">
      <alignment vertical="top"/>
    </xf>
    <xf numFmtId="0" fontId="40" fillId="0" borderId="9" xfId="4" applyFont="1" applyBorder="1" applyAlignment="1">
      <alignment vertical="top"/>
    </xf>
    <xf numFmtId="0" fontId="40" fillId="0" borderId="5" xfId="4" applyFont="1" applyBorder="1" applyAlignment="1">
      <alignment vertical="top"/>
    </xf>
    <xf numFmtId="0" fontId="40" fillId="0" borderId="14" xfId="4" applyFont="1" applyBorder="1" applyAlignment="1">
      <alignment vertical="top"/>
    </xf>
    <xf numFmtId="0" fontId="40" fillId="4" borderId="8" xfId="4" applyNumberFormat="1" applyFont="1" applyFill="1" applyBorder="1" applyAlignment="1">
      <alignment horizontal="center" vertical="center" wrapText="1"/>
    </xf>
    <xf numFmtId="0" fontId="40" fillId="4" borderId="2" xfId="4" applyFont="1" applyFill="1" applyBorder="1" applyAlignment="1">
      <alignment horizontal="center" vertical="center" wrapText="1"/>
    </xf>
    <xf numFmtId="0" fontId="40" fillId="4" borderId="8" xfId="4" applyFont="1" applyFill="1" applyBorder="1" applyAlignment="1">
      <alignment horizontal="center" vertical="center" wrapText="1"/>
    </xf>
    <xf numFmtId="0" fontId="40" fillId="4" borderId="3" xfId="4" applyFont="1" applyFill="1" applyBorder="1" applyAlignment="1">
      <alignment horizontal="center" vertical="center" wrapText="1"/>
    </xf>
    <xf numFmtId="0" fontId="40" fillId="0" borderId="5" xfId="4" applyFont="1" applyBorder="1" applyAlignment="1">
      <alignment horizontal="center" vertical="center" wrapText="1"/>
    </xf>
    <xf numFmtId="0" fontId="40" fillId="0" borderId="125" xfId="4" applyFont="1" applyBorder="1" applyAlignment="1">
      <alignment horizontal="left" vertical="top" wrapText="1"/>
    </xf>
    <xf numFmtId="0" fontId="40" fillId="0" borderId="9" xfId="4" applyFont="1" applyBorder="1" applyAlignment="1">
      <alignment horizontal="left" vertical="top" wrapText="1"/>
    </xf>
    <xf numFmtId="0" fontId="40" fillId="0" borderId="14" xfId="4" applyFont="1" applyBorder="1" applyAlignment="1">
      <alignment horizontal="left" vertical="top" wrapText="1"/>
    </xf>
    <xf numFmtId="0" fontId="40" fillId="0" borderId="10" xfId="4" applyFont="1" applyBorder="1" applyAlignment="1">
      <alignment horizontal="left" vertical="top" wrapText="1"/>
    </xf>
    <xf numFmtId="0" fontId="40" fillId="0" borderId="12" xfId="4" applyFont="1" applyBorder="1" applyAlignment="1">
      <alignment horizontal="left" vertical="top" wrapText="1"/>
    </xf>
    <xf numFmtId="0" fontId="40" fillId="0" borderId="5" xfId="4" applyFont="1" applyBorder="1" applyAlignment="1">
      <alignment horizontal="left" vertical="top" wrapText="1"/>
    </xf>
    <xf numFmtId="0" fontId="40" fillId="0" borderId="2" xfId="4" applyFont="1" applyBorder="1" applyAlignment="1">
      <alignment horizontal="left" vertical="center" wrapText="1" shrinkToFit="1"/>
    </xf>
    <xf numFmtId="0" fontId="40" fillId="0" borderId="3" xfId="4" applyFont="1" applyBorder="1" applyAlignment="1">
      <alignment horizontal="left" vertical="center" wrapText="1" shrinkToFit="1"/>
    </xf>
    <xf numFmtId="0" fontId="40" fillId="0" borderId="120" xfId="4" applyFont="1" applyBorder="1" applyAlignment="1">
      <alignment horizontal="center" vertical="center" wrapText="1"/>
    </xf>
    <xf numFmtId="0" fontId="40" fillId="0" borderId="122" xfId="4" applyFont="1" applyBorder="1" applyAlignment="1">
      <alignment horizontal="center" vertical="center" wrapText="1"/>
    </xf>
    <xf numFmtId="0" fontId="40" fillId="0" borderId="120" xfId="4" applyFont="1" applyBorder="1" applyAlignment="1">
      <alignment horizontal="left" vertical="top" wrapText="1"/>
    </xf>
    <xf numFmtId="0" fontId="40" fillId="0" borderId="122" xfId="4" applyFont="1" applyBorder="1" applyAlignment="1">
      <alignment horizontal="left" vertical="top" wrapText="1"/>
    </xf>
    <xf numFmtId="0" fontId="40" fillId="4" borderId="10" xfId="4" applyFont="1" applyFill="1" applyBorder="1" applyAlignment="1">
      <alignment horizontal="center" vertical="center"/>
    </xf>
    <xf numFmtId="0" fontId="40" fillId="4" borderId="12" xfId="4" applyFont="1" applyFill="1" applyBorder="1" applyAlignment="1">
      <alignment horizontal="center" vertical="center"/>
    </xf>
    <xf numFmtId="0" fontId="40" fillId="4" borderId="5" xfId="4" applyFont="1" applyFill="1" applyBorder="1" applyAlignment="1">
      <alignment horizontal="center" vertical="center"/>
    </xf>
    <xf numFmtId="0" fontId="40" fillId="0" borderId="2" xfId="4" applyFont="1" applyBorder="1" applyAlignment="1">
      <alignment horizontal="left" vertical="center"/>
    </xf>
    <xf numFmtId="0" fontId="40" fillId="0" borderId="8" xfId="4" applyFont="1" applyBorder="1" applyAlignment="1">
      <alignment horizontal="left" vertical="center"/>
    </xf>
    <xf numFmtId="0" fontId="40" fillId="0" borderId="3" xfId="4" applyFont="1" applyBorder="1" applyAlignment="1">
      <alignment horizontal="left" vertical="center"/>
    </xf>
    <xf numFmtId="0" fontId="40" fillId="0" borderId="2" xfId="4" applyFont="1" applyBorder="1" applyAlignment="1">
      <alignment vertical="center"/>
    </xf>
    <xf numFmtId="0" fontId="40" fillId="0" borderId="3" xfId="4" applyFont="1" applyBorder="1" applyAlignment="1">
      <alignment vertical="center"/>
    </xf>
    <xf numFmtId="0" fontId="42" fillId="0" borderId="0" xfId="4" applyFont="1" applyAlignment="1">
      <alignment horizontal="center" vertical="center" wrapText="1"/>
    </xf>
    <xf numFmtId="0" fontId="41" fillId="0" borderId="119" xfId="4" applyFont="1" applyBorder="1" applyAlignment="1">
      <alignment vertical="top" wrapText="1"/>
    </xf>
    <xf numFmtId="0" fontId="40" fillId="0" borderId="2" xfId="4" applyFont="1" applyBorder="1" applyAlignment="1">
      <alignment horizontal="left" vertical="top"/>
    </xf>
    <xf numFmtId="0" fontId="40" fillId="0" borderId="8" xfId="4" applyFont="1" applyBorder="1" applyAlignment="1">
      <alignment horizontal="left" vertical="top"/>
    </xf>
    <xf numFmtId="0" fontId="40" fillId="0" borderId="3" xfId="4" applyFont="1" applyBorder="1" applyAlignment="1">
      <alignment horizontal="left" vertical="top"/>
    </xf>
    <xf numFmtId="0" fontId="44" fillId="5" borderId="13" xfId="0" applyFont="1" applyFill="1" applyBorder="1" applyAlignment="1">
      <alignment horizontal="center" vertical="center"/>
    </xf>
    <xf numFmtId="0" fontId="26" fillId="10" borderId="136" xfId="0" applyFont="1" applyFill="1" applyBorder="1" applyAlignment="1">
      <alignment vertical="center" wrapText="1"/>
    </xf>
    <xf numFmtId="0" fontId="26" fillId="10" borderId="44" xfId="0" applyFont="1" applyFill="1" applyBorder="1" applyAlignment="1">
      <alignment vertical="center" wrapText="1"/>
    </xf>
    <xf numFmtId="0" fontId="44" fillId="0" borderId="9" xfId="0" applyFont="1" applyBorder="1" applyAlignment="1">
      <alignment vertical="center" wrapText="1"/>
    </xf>
    <xf numFmtId="0" fontId="44" fillId="0" borderId="12" xfId="0" applyFont="1" applyBorder="1" applyAlignment="1">
      <alignment horizontal="left" vertical="center" indent="1"/>
    </xf>
    <xf numFmtId="0" fontId="44" fillId="0" borderId="0" xfId="0" applyFont="1" applyBorder="1" applyAlignment="1">
      <alignment horizontal="left" vertical="center" indent="1"/>
    </xf>
    <xf numFmtId="0" fontId="44" fillId="0" borderId="9" xfId="0" applyFont="1" applyBorder="1" applyAlignment="1">
      <alignment horizontal="left" vertical="center" indent="1"/>
    </xf>
    <xf numFmtId="0" fontId="49" fillId="0" borderId="12" xfId="0" applyFont="1" applyBorder="1" applyAlignment="1">
      <alignment horizontal="left" vertical="center" indent="2"/>
    </xf>
    <xf numFmtId="0" fontId="49" fillId="0" borderId="0" xfId="0" applyFont="1" applyBorder="1" applyAlignment="1">
      <alignment horizontal="left" vertical="center" indent="2"/>
    </xf>
    <xf numFmtId="0" fontId="49" fillId="0" borderId="9" xfId="0" applyFont="1" applyBorder="1" applyAlignment="1">
      <alignment horizontal="left" vertical="center" indent="2"/>
    </xf>
    <xf numFmtId="0" fontId="45" fillId="10" borderId="103" xfId="4" applyFont="1" applyFill="1" applyBorder="1" applyAlignment="1">
      <alignment horizontal="center" vertical="center"/>
    </xf>
    <xf numFmtId="0" fontId="45" fillId="10" borderId="104" xfId="4" applyFont="1" applyFill="1" applyBorder="1" applyAlignment="1">
      <alignment horizontal="center" vertical="center"/>
    </xf>
    <xf numFmtId="0" fontId="45" fillId="10" borderId="112" xfId="4" applyFont="1" applyFill="1" applyBorder="1" applyAlignment="1">
      <alignment horizontal="center" vertical="center"/>
    </xf>
    <xf numFmtId="0" fontId="49" fillId="0" borderId="12" xfId="0" applyFont="1" applyBorder="1">
      <alignment vertical="center"/>
    </xf>
    <xf numFmtId="0" fontId="49" fillId="0" borderId="0" xfId="0" applyFont="1" applyBorder="1">
      <alignment vertical="center"/>
    </xf>
    <xf numFmtId="0" fontId="49" fillId="0" borderId="9" xfId="0" applyFont="1" applyBorder="1">
      <alignment vertical="center"/>
    </xf>
    <xf numFmtId="0" fontId="44" fillId="0" borderId="12" xfId="0" applyFont="1" applyBorder="1">
      <alignment vertical="center"/>
    </xf>
    <xf numFmtId="0" fontId="44" fillId="0" borderId="0" xfId="0" applyFont="1" applyBorder="1">
      <alignment vertical="center"/>
    </xf>
    <xf numFmtId="0" fontId="44" fillId="0" borderId="9" xfId="0" applyFont="1" applyBorder="1">
      <alignment vertical="center"/>
    </xf>
    <xf numFmtId="0" fontId="45" fillId="9" borderId="123" xfId="4" applyFont="1" applyFill="1" applyBorder="1" applyAlignment="1">
      <alignment horizontal="center" vertical="center"/>
    </xf>
    <xf numFmtId="0" fontId="45" fillId="9" borderId="124" xfId="4" applyFont="1" applyFill="1" applyBorder="1" applyAlignment="1">
      <alignment horizontal="center" vertical="center"/>
    </xf>
    <xf numFmtId="0" fontId="14" fillId="13" borderId="0" xfId="0" applyFont="1" applyFill="1" applyAlignment="1" applyProtection="1">
      <alignment vertical="center"/>
      <protection locked="0"/>
    </xf>
    <xf numFmtId="0" fontId="57" fillId="0" borderId="0" xfId="16" applyFont="1"/>
    <xf numFmtId="0" fontId="59" fillId="0" borderId="0" xfId="16" applyFont="1" applyAlignment="1">
      <alignment horizontal="center"/>
    </xf>
    <xf numFmtId="0" fontId="57" fillId="0" borderId="0" xfId="16" applyFont="1" applyAlignment="1">
      <alignment horizontal="center"/>
    </xf>
    <xf numFmtId="0" fontId="57" fillId="0" borderId="0" xfId="16" applyFont="1" applyAlignment="1">
      <alignment horizontal="center"/>
    </xf>
    <xf numFmtId="0" fontId="44" fillId="0" borderId="0" xfId="16" applyFont="1"/>
    <xf numFmtId="0" fontId="57" fillId="2" borderId="119" xfId="16" applyFont="1" applyFill="1" applyBorder="1" applyAlignment="1">
      <alignment horizontal="center"/>
    </xf>
    <xf numFmtId="0" fontId="57" fillId="2" borderId="119" xfId="16" applyFont="1" applyFill="1" applyBorder="1" applyAlignment="1">
      <alignment horizontal="center"/>
    </xf>
    <xf numFmtId="0" fontId="44" fillId="0" borderId="119" xfId="16" applyFont="1" applyBorder="1" applyAlignment="1">
      <alignment vertical="center"/>
    </xf>
    <xf numFmtId="0" fontId="44" fillId="0" borderId="0" xfId="16" applyFont="1" applyAlignment="1">
      <alignment vertical="center"/>
    </xf>
    <xf numFmtId="0" fontId="44" fillId="0" borderId="2" xfId="16" applyFont="1" applyBorder="1" applyAlignment="1">
      <alignment vertical="center"/>
    </xf>
    <xf numFmtId="0" fontId="44" fillId="0" borderId="26" xfId="16" applyFont="1" applyBorder="1" applyAlignment="1">
      <alignment horizontal="center" vertical="center"/>
    </xf>
    <xf numFmtId="38" fontId="44" fillId="6" borderId="26" xfId="17" applyFont="1" applyFill="1" applyBorder="1">
      <alignment vertical="center"/>
    </xf>
    <xf numFmtId="0" fontId="44" fillId="0" borderId="26" xfId="16" applyFont="1" applyBorder="1" applyAlignment="1">
      <alignment vertical="center"/>
    </xf>
    <xf numFmtId="0" fontId="57" fillId="0" borderId="0" xfId="16" applyFont="1" applyAlignment="1">
      <alignment vertical="center"/>
    </xf>
    <xf numFmtId="0" fontId="57" fillId="2" borderId="119" xfId="16" applyFont="1" applyFill="1" applyBorder="1" applyAlignment="1">
      <alignment horizontal="center" vertical="center"/>
    </xf>
    <xf numFmtId="0" fontId="57" fillId="0" borderId="119" xfId="16" applyFont="1" applyBorder="1" applyAlignment="1">
      <alignment horizontal="center" vertical="center"/>
    </xf>
    <xf numFmtId="0" fontId="44" fillId="13" borderId="119" xfId="16" applyFont="1" applyFill="1" applyBorder="1" applyAlignment="1">
      <alignment horizontal="center" vertical="center"/>
    </xf>
    <xf numFmtId="0" fontId="44" fillId="13" borderId="119" xfId="16" applyFont="1" applyFill="1" applyBorder="1" applyAlignment="1">
      <alignment vertical="center"/>
    </xf>
    <xf numFmtId="38" fontId="44" fillId="13" borderId="119" xfId="17" applyFont="1" applyFill="1" applyBorder="1" applyAlignment="1">
      <alignment horizontal="right" vertical="center"/>
    </xf>
    <xf numFmtId="0" fontId="44" fillId="13" borderId="119" xfId="16" applyFont="1" applyFill="1" applyBorder="1" applyAlignment="1">
      <alignment vertical="center" wrapText="1"/>
    </xf>
    <xf numFmtId="38" fontId="44" fillId="13" borderId="119" xfId="17" applyFont="1" applyFill="1" applyBorder="1">
      <alignment vertical="center"/>
    </xf>
    <xf numFmtId="0" fontId="44" fillId="13" borderId="2" xfId="16" applyFont="1" applyFill="1" applyBorder="1" applyAlignment="1">
      <alignment vertical="center"/>
    </xf>
    <xf numFmtId="0" fontId="44" fillId="13" borderId="2" xfId="16" applyFont="1" applyFill="1" applyBorder="1" applyAlignment="1">
      <alignment vertical="center" wrapText="1"/>
    </xf>
    <xf numFmtId="38" fontId="44" fillId="13" borderId="2" xfId="17" applyFont="1" applyFill="1" applyBorder="1">
      <alignment vertical="center"/>
    </xf>
  </cellXfs>
  <cellStyles count="18">
    <cellStyle name="桁区切り" xfId="1" builtinId="6"/>
    <cellStyle name="桁区切り 2" xfId="2" xr:uid="{00000000-0005-0000-0000-000001000000}"/>
    <cellStyle name="桁区切り 2 2" xfId="17" xr:uid="{23FBD5FA-0B42-4513-A847-0172D9893FA9}"/>
    <cellStyle name="標準" xfId="0" builtinId="0"/>
    <cellStyle name="標準 11" xfId="3" xr:uid="{00000000-0005-0000-0000-000003000000}"/>
    <cellStyle name="標準 2" xfId="4" xr:uid="{00000000-0005-0000-0000-000004000000}"/>
    <cellStyle name="標準 2 2" xfId="5" xr:uid="{00000000-0005-0000-0000-000005000000}"/>
    <cellStyle name="標準 2 4" xfId="6" xr:uid="{00000000-0005-0000-0000-000006000000}"/>
    <cellStyle name="標準 3" xfId="7" xr:uid="{00000000-0005-0000-0000-000007000000}"/>
    <cellStyle name="標準 3 2" xfId="8" xr:uid="{00000000-0005-0000-0000-000008000000}"/>
    <cellStyle name="標準 3 2 2" xfId="9" xr:uid="{00000000-0005-0000-0000-000009000000}"/>
    <cellStyle name="標準 3 3" xfId="16" xr:uid="{1128705B-8EA0-4AFA-B287-A4AB63C0E2D5}"/>
    <cellStyle name="標準 4" xfId="10" xr:uid="{00000000-0005-0000-0000-00000A000000}"/>
    <cellStyle name="標準 5" xfId="15" xr:uid="{00000000-0005-0000-0000-00003E000000}"/>
    <cellStyle name="標準 7" xfId="11" xr:uid="{00000000-0005-0000-0000-00000B000000}"/>
    <cellStyle name="標準 8" xfId="12" xr:uid="{00000000-0005-0000-0000-00000C000000}"/>
    <cellStyle name="標準_⑤参考様式11,12号別紙(収支実績報告書（支援交付金））" xfId="13" xr:uid="{00000000-0005-0000-0000-00000D000000}"/>
    <cellStyle name="標準_出納帳20061221" xfId="14" xr:uid="{00000000-0005-0000-0000-00000E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0</xdr:colOff>
      <xdr:row>7</xdr:row>
      <xdr:rowOff>70121</xdr:rowOff>
    </xdr:from>
    <xdr:to>
      <xdr:col>17</xdr:col>
      <xdr:colOff>792696</xdr:colOff>
      <xdr:row>13</xdr:row>
      <xdr:rowOff>150889</xdr:rowOff>
    </xdr:to>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12893261" y="2195991"/>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OSV17R108\ShareDesktop$\t-tsumiyama665\&#12487;&#12473;&#12463;&#12488;&#12483;&#12503;\&#22810;&#38754;&#27096;&#24335;\&#30003;&#35531;&#12539;&#22577;&#21578;&#27096;&#24335;&#65288;&#35352;&#20837;&#20363;&#12354;&#1242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27096;&#24335;&#31532;&#65297;&#65293;&#65304;&#21495;%20&#23455;&#26045;&#29366;&#27841;&#22577;&#21578;&#26360;&#65288;R03&#25913;&#27491;&#65289;&#9679;&#12300;&#21462;&#32068;&#12301;&#35352;&#36617;&#1235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D3" t="str">
            <v>生態系保全</v>
          </cell>
          <cell r="E3" t="str">
            <v>循環かんがいによる水質保全</v>
          </cell>
          <cell r="H3" t="str">
            <v>１.農業者個人</v>
          </cell>
          <cell r="I3">
            <v>1</v>
          </cell>
          <cell r="J3" t="str">
            <v>１.前年度持越</v>
          </cell>
        </row>
        <row r="4">
          <cell r="A4" t="str">
            <v>□</v>
          </cell>
          <cell r="D4" t="str">
            <v>水質保全</v>
          </cell>
          <cell r="E4" t="str">
            <v>浄化水路による水質保全</v>
          </cell>
          <cell r="H4" t="str">
            <v>２.農事組合法人</v>
          </cell>
          <cell r="I4">
            <v>2</v>
          </cell>
          <cell r="J4" t="str">
            <v>２.交付金</v>
          </cell>
        </row>
        <row r="5">
          <cell r="D5" t="str">
            <v>景観形成・生活環境保全</v>
          </cell>
          <cell r="E5" t="str">
            <v>地下水かん養</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鳥獣被害防止対策及び環境改善活動の強化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sheetData>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8号"/>
      <sheetName val="別紙"/>
      <sheetName val="【選択肢】"/>
    </sheetNames>
    <sheetDataSet>
      <sheetData sheetId="0" refreshError="1"/>
      <sheetData sheetId="1"/>
      <sheetData sheetId="2">
        <row r="3">
          <cell r="B3" t="str">
            <v>○</v>
          </cell>
          <cell r="C3" t="str">
            <v>○</v>
          </cell>
          <cell r="F3" t="str">
            <v>水路</v>
          </cell>
          <cell r="G3" t="str">
            <v>km</v>
          </cell>
        </row>
        <row r="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6"/>
  <sheetViews>
    <sheetView showZeros="0" tabSelected="1" view="pageBreakPreview" zoomScaleNormal="70" zoomScaleSheetLayoutView="100" workbookViewId="0">
      <selection activeCell="P3" sqref="P3"/>
    </sheetView>
  </sheetViews>
  <sheetFormatPr defaultColWidth="9" defaultRowHeight="18.75" x14ac:dyDescent="0.15"/>
  <cols>
    <col min="1" max="1" width="2.75" style="311" customWidth="1"/>
    <col min="2" max="2" width="7.25" style="311" customWidth="1"/>
    <col min="3" max="3" width="7.75" style="311" customWidth="1"/>
    <col min="4" max="4" width="8" style="311" customWidth="1"/>
    <col min="5" max="5" width="6.375" style="311" customWidth="1"/>
    <col min="6" max="7" width="7" style="311" customWidth="1"/>
    <col min="8" max="13" width="4.875" style="311" customWidth="1"/>
    <col min="14" max="14" width="9.125" style="311" customWidth="1"/>
    <col min="15" max="15" width="12.5" style="311" customWidth="1"/>
    <col min="16" max="16" width="21" style="311" customWidth="1"/>
    <col min="17" max="17" width="26" style="311" customWidth="1"/>
    <col min="18" max="18" width="7.625" style="311" customWidth="1"/>
    <col min="19" max="24" width="10.625" style="311" customWidth="1"/>
    <col min="25" max="25" width="7.625" style="311" customWidth="1"/>
    <col min="26" max="16384" width="9" style="311"/>
  </cols>
  <sheetData>
    <row r="1" spans="1:24" ht="24" customHeight="1" x14ac:dyDescent="0.45">
      <c r="A1" s="310" t="s">
        <v>112</v>
      </c>
      <c r="C1" s="312"/>
      <c r="D1" s="312"/>
      <c r="E1" s="312"/>
      <c r="F1" s="312"/>
      <c r="G1" s="312"/>
      <c r="H1" s="312"/>
      <c r="I1" s="312"/>
      <c r="J1" s="312"/>
      <c r="K1" s="312"/>
      <c r="L1" s="312"/>
      <c r="M1" s="312"/>
      <c r="N1" s="312"/>
      <c r="Q1" s="313" t="s">
        <v>402</v>
      </c>
      <c r="R1" s="312"/>
      <c r="S1" s="312"/>
      <c r="T1" s="312"/>
      <c r="U1" s="312"/>
      <c r="V1" s="312"/>
      <c r="W1" s="312"/>
    </row>
    <row r="2" spans="1:24" ht="27" customHeight="1" x14ac:dyDescent="0.15">
      <c r="C2" s="314"/>
      <c r="D2" s="314"/>
      <c r="E2" s="314"/>
      <c r="F2" s="315" t="s">
        <v>500</v>
      </c>
      <c r="G2" s="483"/>
      <c r="H2" s="316" t="s">
        <v>387</v>
      </c>
      <c r="I2" s="314"/>
      <c r="J2" s="314"/>
      <c r="K2" s="314"/>
      <c r="L2" s="314"/>
      <c r="N2" s="314"/>
      <c r="O2" s="314"/>
      <c r="Q2" s="418"/>
    </row>
    <row r="3" spans="1:24" x14ac:dyDescent="0.15">
      <c r="B3" s="408" t="s">
        <v>284</v>
      </c>
      <c r="C3" s="409"/>
      <c r="D3" s="409"/>
      <c r="E3" s="409"/>
      <c r="F3" s="409"/>
      <c r="G3" s="409"/>
      <c r="H3" s="409"/>
      <c r="I3" s="409"/>
      <c r="J3" s="409"/>
      <c r="K3" s="409"/>
      <c r="L3" s="409"/>
      <c r="M3" s="409"/>
      <c r="N3" s="408"/>
      <c r="O3" s="409"/>
      <c r="P3" s="409"/>
      <c r="Q3" s="409"/>
    </row>
    <row r="4" spans="1:24" s="317" customFormat="1" ht="50.25" customHeight="1" x14ac:dyDescent="0.15">
      <c r="B4" s="498" t="s">
        <v>606</v>
      </c>
      <c r="C4" s="499"/>
      <c r="D4" s="499"/>
      <c r="E4" s="499"/>
      <c r="F4" s="499"/>
      <c r="G4" s="499"/>
      <c r="H4" s="499"/>
      <c r="I4" s="499"/>
      <c r="J4" s="499"/>
      <c r="K4" s="499"/>
      <c r="L4" s="499"/>
      <c r="M4" s="499"/>
      <c r="N4" s="499"/>
      <c r="O4" s="499"/>
      <c r="P4" s="499"/>
      <c r="Q4" s="499"/>
    </row>
    <row r="5" spans="1:24" ht="19.5" customHeight="1" x14ac:dyDescent="0.15">
      <c r="B5" s="503" t="s">
        <v>111</v>
      </c>
      <c r="C5" s="504"/>
      <c r="D5" s="505"/>
      <c r="E5" s="506" t="s">
        <v>110</v>
      </c>
      <c r="F5" s="507"/>
      <c r="G5" s="508"/>
      <c r="H5" s="514" t="s">
        <v>604</v>
      </c>
      <c r="I5" s="515"/>
      <c r="J5" s="515"/>
      <c r="K5" s="515"/>
      <c r="L5" s="515"/>
      <c r="M5" s="516"/>
      <c r="N5" s="506" t="s">
        <v>23</v>
      </c>
      <c r="O5" s="507"/>
      <c r="P5" s="508"/>
      <c r="Q5" s="509" t="s">
        <v>317</v>
      </c>
      <c r="R5" s="500" t="s">
        <v>501</v>
      </c>
      <c r="S5" s="501"/>
      <c r="T5" s="501"/>
      <c r="U5" s="501"/>
      <c r="V5" s="501"/>
      <c r="W5" s="501"/>
      <c r="X5" s="501"/>
    </row>
    <row r="6" spans="1:24" ht="18" customHeight="1" x14ac:dyDescent="0.15">
      <c r="B6" s="509" t="s">
        <v>380</v>
      </c>
      <c r="C6" s="506" t="s">
        <v>109</v>
      </c>
      <c r="D6" s="508"/>
      <c r="E6" s="512" t="s">
        <v>50</v>
      </c>
      <c r="F6" s="509" t="s">
        <v>108</v>
      </c>
      <c r="G6" s="509" t="s">
        <v>107</v>
      </c>
      <c r="H6" s="517"/>
      <c r="I6" s="518"/>
      <c r="J6" s="518"/>
      <c r="K6" s="518"/>
      <c r="L6" s="518"/>
      <c r="M6" s="519"/>
      <c r="N6" s="512" t="s">
        <v>117</v>
      </c>
      <c r="O6" s="509" t="s">
        <v>605</v>
      </c>
      <c r="P6" s="512" t="s">
        <v>14</v>
      </c>
      <c r="Q6" s="510"/>
      <c r="R6" s="500"/>
      <c r="S6" s="501"/>
      <c r="T6" s="501"/>
      <c r="U6" s="501"/>
      <c r="V6" s="501"/>
      <c r="W6" s="501"/>
      <c r="X6" s="501"/>
    </row>
    <row r="7" spans="1:24" ht="21" customHeight="1" x14ac:dyDescent="0.15">
      <c r="B7" s="511"/>
      <c r="C7" s="318" t="s">
        <v>106</v>
      </c>
      <c r="D7" s="318" t="s">
        <v>109</v>
      </c>
      <c r="E7" s="513"/>
      <c r="F7" s="511"/>
      <c r="G7" s="511"/>
      <c r="H7" s="520"/>
      <c r="I7" s="521"/>
      <c r="J7" s="521"/>
      <c r="K7" s="521"/>
      <c r="L7" s="521"/>
      <c r="M7" s="522"/>
      <c r="N7" s="513"/>
      <c r="O7" s="511"/>
      <c r="P7" s="513"/>
      <c r="Q7" s="511"/>
      <c r="R7" s="500"/>
      <c r="S7" s="501"/>
      <c r="T7" s="501"/>
      <c r="U7" s="501"/>
      <c r="V7" s="501"/>
      <c r="W7" s="501"/>
      <c r="X7" s="501"/>
    </row>
    <row r="8" spans="1:24" s="400" customFormat="1" x14ac:dyDescent="0.15">
      <c r="A8" s="398"/>
      <c r="B8" s="484"/>
      <c r="C8" s="485"/>
      <c r="D8" s="486"/>
      <c r="E8" s="487"/>
      <c r="F8" s="487"/>
      <c r="G8" s="401">
        <f>SUM(E8+F8)</f>
        <v>0</v>
      </c>
      <c r="H8" s="495"/>
      <c r="I8" s="495"/>
      <c r="J8" s="495"/>
      <c r="K8" s="495"/>
      <c r="L8" s="495"/>
      <c r="M8" s="495"/>
      <c r="N8" s="402" t="str">
        <f>IF(H8="","",(IFERROR(VLOOKUP($H8,【選択肢】!$K$3:$O$74,2,)," ")&amp;IF(I8="","",","&amp;IFERROR(VLOOKUP($I8,【選択肢】!$K$3:$O$74,2,)," ")&amp;IF(J8="","",","&amp;IFERROR(VLOOKUP($J8,【選択肢】!$K$3:$O$74,2,)," ")&amp;IF(K8="","",","&amp;IFERROR(VLOOKUP($K8,【選択肢】!$K$3:$O$74,2,)," ")&amp;IF(L8="","",","&amp;IFERROR(VLOOKUP($L8,【選択肢】!$K$3:$O$74,2,)," ")&amp;IF(M8="","",","&amp;IFERROR(VLOOKUP($M8,【選択肢】!$K$3:$O$74,2,)," "))))))))</f>
        <v/>
      </c>
      <c r="O8" s="402" t="str">
        <f>IF(H8="","",(IFERROR(VLOOKUP($H8,【選択肢】!$K$3:$O$74,4,)," ")&amp;IF(I8="","",","&amp;IFERROR(VLOOKUP($I8,【選択肢】!$K$3:$O$74,4,)," ")&amp;IF(J8="","",","&amp;IFERROR(VLOOKUP($J8,【選択肢】!$K$3:$O$74,4,)," ")&amp;IF(K8="","",","&amp;IFERROR(VLOOKUP($K8,【選択肢】!$K$3:$O$74,4,)," ")&amp;IF(L8="","",","&amp;IFERROR(VLOOKUP($L8,【選択肢】!$K$3:$O$74,4,)," ")&amp;IF(M8="","",","&amp;IFERROR(VLOOKUP($M8,【選択肢】!$K$3:$O$74,4,)," "))))))))</f>
        <v/>
      </c>
      <c r="P8" s="402" t="str">
        <f>IF(H8="","",(IFERROR(VLOOKUP($H8,【選択肢】!$K$3:$O$74,5,)," ")&amp;IF(I8="","",","&amp;IFERROR(VLOOKUP($I8,【選択肢】!$K$3:$O$74,5,)," ")&amp;IF(J8="","",","&amp;IFERROR(VLOOKUP($J8,【選択肢】!$K$3:$O$74,5,)," ")&amp;IF(K8="","",","&amp;IFERROR(VLOOKUP($K8,【選択肢】!$K$3:$O$74,5,)," ")&amp;IF(L8="","",","&amp;IFERROR(VLOOKUP($L8,【選択肢】!$K$3:$O$74,5,)," ")&amp;IF(M8="","",","&amp;IFERROR(VLOOKUP($M8,【選択肢】!$K$3:$O$74,5,)," "))))))))</f>
        <v/>
      </c>
      <c r="Q8" s="394"/>
      <c r="R8" s="500"/>
      <c r="S8" s="501"/>
      <c r="T8" s="501"/>
      <c r="U8" s="501"/>
      <c r="V8" s="501"/>
      <c r="W8" s="501"/>
      <c r="X8" s="501"/>
    </row>
    <row r="9" spans="1:24" s="400" customFormat="1" x14ac:dyDescent="0.15">
      <c r="B9" s="488"/>
      <c r="C9" s="489"/>
      <c r="D9" s="490"/>
      <c r="E9" s="491"/>
      <c r="F9" s="491"/>
      <c r="G9" s="403">
        <f>SUM(E9+F9)</f>
        <v>0</v>
      </c>
      <c r="H9" s="496"/>
      <c r="I9" s="496"/>
      <c r="J9" s="496"/>
      <c r="K9" s="496"/>
      <c r="L9" s="496"/>
      <c r="M9" s="496"/>
      <c r="N9" s="402" t="str">
        <f>IF(H9="","",(IFERROR(VLOOKUP($H9,【選択肢】!$K$3:$O$74,2,)," ")&amp;IF(I9="","",","&amp;IFERROR(VLOOKUP($I9,【選択肢】!$K$3:$O$74,2,)," ")&amp;IF(J9="","",","&amp;IFERROR(VLOOKUP($J9,【選択肢】!$K$3:$O$74,2,)," ")&amp;IF(K9="","",","&amp;IFERROR(VLOOKUP($K9,【選択肢】!$K$3:$O$74,2,)," ")&amp;IF(L9="","",","&amp;IFERROR(VLOOKUP($L9,【選択肢】!$K$3:$O$74,2,)," ")&amp;IF(M9="","",","&amp;IFERROR(VLOOKUP($M9,【選択肢】!$K$3:$O$74,2,)," "))))))))</f>
        <v/>
      </c>
      <c r="O9" s="402" t="str">
        <f>IF(H9="","",(IFERROR(VLOOKUP($H9,【選択肢】!$K$3:$O$74,4,)," ")&amp;IF(I9="","",","&amp;IFERROR(VLOOKUP($I9,【選択肢】!$K$3:$O$74,4,)," ")&amp;IF(J9="","",","&amp;IFERROR(VLOOKUP($J9,【選択肢】!$K$3:$O$74,4,)," ")&amp;IF(K9="","",","&amp;IFERROR(VLOOKUP($K9,【選択肢】!$K$3:$O$74,4,)," ")&amp;IF(L9="","",","&amp;IFERROR(VLOOKUP($L9,【選択肢】!$K$3:$O$74,4,)," ")&amp;IF(M9="","",","&amp;IFERROR(VLOOKUP($M9,【選択肢】!$K$3:$O$74,4,)," "))))))))</f>
        <v/>
      </c>
      <c r="P9" s="402" t="str">
        <f>IF(H9="","",(IFERROR(VLOOKUP($H9,【選択肢】!$K$3:$O$74,5,)," ")&amp;IF(I9="","",","&amp;IFERROR(VLOOKUP($I9,【選択肢】!$K$3:$O$74,5,)," ")&amp;IF(J9="","",","&amp;IFERROR(VLOOKUP($J9,【選択肢】!$K$3:$O$74,5,)," ")&amp;IF(K9="","",","&amp;IFERROR(VLOOKUP($K9,【選択肢】!$K$3:$O$74,5,)," ")&amp;IF(L9="","",","&amp;IFERROR(VLOOKUP($L9,【選択肢】!$K$3:$O$74,5,)," ")&amp;IF(M9="","",","&amp;IFERROR(VLOOKUP($M9,【選択肢】!$K$3:$O$74,5,)," "))))))))</f>
        <v/>
      </c>
      <c r="Q9" s="395"/>
      <c r="R9" s="500"/>
      <c r="S9" s="501"/>
      <c r="T9" s="501"/>
      <c r="U9" s="501"/>
      <c r="V9" s="501"/>
      <c r="W9" s="501"/>
      <c r="X9" s="501"/>
    </row>
    <row r="10" spans="1:24" s="400" customFormat="1" x14ac:dyDescent="0.15">
      <c r="B10" s="488"/>
      <c r="C10" s="489"/>
      <c r="D10" s="490"/>
      <c r="E10" s="491"/>
      <c r="F10" s="491"/>
      <c r="G10" s="403">
        <f>SUM(E10+F10)</f>
        <v>0</v>
      </c>
      <c r="H10" s="496"/>
      <c r="I10" s="496"/>
      <c r="J10" s="496"/>
      <c r="K10" s="496"/>
      <c r="L10" s="496"/>
      <c r="M10" s="496"/>
      <c r="N10" s="402" t="str">
        <f>IF(H10="","",(IFERROR(VLOOKUP($H10,【選択肢】!$K$3:$O$74,2,)," ")&amp;IF(I10="","",","&amp;IFERROR(VLOOKUP($I10,【選択肢】!$K$3:$O$74,2,)," ")&amp;IF(J10="","",","&amp;IFERROR(VLOOKUP($J10,【選択肢】!$K$3:$O$74,2,)," ")&amp;IF(K10="","",","&amp;IFERROR(VLOOKUP($K10,【選択肢】!$K$3:$O$74,2,)," ")&amp;IF(L10="","",","&amp;IFERROR(VLOOKUP($L10,【選択肢】!$K$3:$O$74,2,)," ")&amp;IF(M10="","",","&amp;IFERROR(VLOOKUP($M10,【選択肢】!$K$3:$O$74,2,)," "))))))))</f>
        <v/>
      </c>
      <c r="O10" s="402" t="str">
        <f>IF(H10="","",(IFERROR(VLOOKUP($H10,【選択肢】!$K$3:$O$74,4,)," ")&amp;IF(I10="","",","&amp;IFERROR(VLOOKUP($I10,【選択肢】!$K$3:$O$74,4,)," ")&amp;IF(J10="","",","&amp;IFERROR(VLOOKUP($J10,【選択肢】!$K$3:$O$74,4,)," ")&amp;IF(K10="","",","&amp;IFERROR(VLOOKUP($K10,【選択肢】!$K$3:$O$74,4,)," ")&amp;IF(L10="","",","&amp;IFERROR(VLOOKUP($L10,【選択肢】!$K$3:$O$74,4,)," ")&amp;IF(M10="","",","&amp;IFERROR(VLOOKUP($M10,【選択肢】!$K$3:$O$74,4,)," "))))))))</f>
        <v/>
      </c>
      <c r="P10" s="402" t="str">
        <f>IF(H10="","",(IFERROR(VLOOKUP($H10,【選択肢】!$K$3:$O$74,5,)," ")&amp;IF(I10="","",","&amp;IFERROR(VLOOKUP($I10,【選択肢】!$K$3:$O$74,5,)," ")&amp;IF(J10="","",","&amp;IFERROR(VLOOKUP($J10,【選択肢】!$K$3:$O$74,5,)," ")&amp;IF(K10="","",","&amp;IFERROR(VLOOKUP($K10,【選択肢】!$K$3:$O$74,5,)," ")&amp;IF(L10="","",","&amp;IFERROR(VLOOKUP($L10,【選択肢】!$K$3:$O$74,5,)," ")&amp;IF(M10="","",","&amp;IFERROR(VLOOKUP($M10,【選択肢】!$K$3:$O$74,5,)," "))))))))</f>
        <v/>
      </c>
      <c r="Q10" s="395"/>
      <c r="R10" s="399"/>
      <c r="S10" s="397"/>
      <c r="T10" s="397"/>
      <c r="U10" s="397"/>
      <c r="V10" s="397"/>
      <c r="W10" s="397"/>
      <c r="X10" s="397"/>
    </row>
    <row r="11" spans="1:24" s="400" customFormat="1" x14ac:dyDescent="0.15">
      <c r="B11" s="488"/>
      <c r="C11" s="492"/>
      <c r="D11" s="490"/>
      <c r="E11" s="491"/>
      <c r="F11" s="493"/>
      <c r="G11" s="403">
        <f t="shared" ref="G11:G14" si="0">SUM(E11+F11)</f>
        <v>0</v>
      </c>
      <c r="H11" s="497"/>
      <c r="I11" s="497"/>
      <c r="J11" s="497"/>
      <c r="K11" s="497"/>
      <c r="L11" s="497"/>
      <c r="M11" s="497"/>
      <c r="N11" s="402" t="str">
        <f>IF(H11="","",(IFERROR(VLOOKUP($H11,【選択肢】!$K$3:$O$74,2,)," ")&amp;IF(I11="","",","&amp;IFERROR(VLOOKUP($I11,【選択肢】!$K$3:$O$74,2,)," ")&amp;IF(J11="","",","&amp;IFERROR(VLOOKUP($J11,【選択肢】!$K$3:$O$74,2,)," ")&amp;IF(K11="","",","&amp;IFERROR(VLOOKUP($K11,【選択肢】!$K$3:$O$74,2,)," ")&amp;IF(L11="","",","&amp;IFERROR(VLOOKUP($L11,【選択肢】!$K$3:$O$74,2,)," ")&amp;IF(M11="","",","&amp;IFERROR(VLOOKUP($M11,【選択肢】!$K$3:$O$74,2,)," "))))))))</f>
        <v/>
      </c>
      <c r="O11" s="402" t="str">
        <f>IF(H11="","",(IFERROR(VLOOKUP($H11,【選択肢】!$K$3:$O$74,4,)," ")&amp;IF(I11="","",","&amp;IFERROR(VLOOKUP($I11,【選択肢】!$K$3:$O$74,4,)," ")&amp;IF(J11="","",","&amp;IFERROR(VLOOKUP($J11,【選択肢】!$K$3:$O$74,4,)," ")&amp;IF(K11="","",","&amp;IFERROR(VLOOKUP($K11,【選択肢】!$K$3:$O$74,4,)," ")&amp;IF(L11="","",","&amp;IFERROR(VLOOKUP($L11,【選択肢】!$K$3:$O$74,4,)," ")&amp;IF(M11="","",","&amp;IFERROR(VLOOKUP($M11,【選択肢】!$K$3:$O$74,4,)," "))))))))</f>
        <v/>
      </c>
      <c r="P11" s="402" t="str">
        <f>IF(H11="","",(IFERROR(VLOOKUP($H11,【選択肢】!$K$3:$O$74,5,)," ")&amp;IF(I11="","",","&amp;IFERROR(VLOOKUP($I11,【選択肢】!$K$3:$O$74,5,)," ")&amp;IF(J11="","",","&amp;IFERROR(VLOOKUP($J11,【選択肢】!$K$3:$O$74,5,)," ")&amp;IF(K11="","",","&amp;IFERROR(VLOOKUP($K11,【選択肢】!$K$3:$O$74,5,)," ")&amp;IF(L11="","",","&amp;IFERROR(VLOOKUP($L11,【選択肢】!$K$3:$O$74,5,)," ")&amp;IF(M11="","",","&amp;IFERROR(VLOOKUP($M11,【選択肢】!$K$3:$O$74,5,)," "))))))))</f>
        <v/>
      </c>
      <c r="Q11" s="396"/>
      <c r="R11" s="399"/>
      <c r="S11" s="397"/>
      <c r="T11" s="397"/>
      <c r="U11" s="397"/>
      <c r="V11" s="397"/>
      <c r="W11" s="397"/>
      <c r="X11" s="397"/>
    </row>
    <row r="12" spans="1:24" s="400" customFormat="1" x14ac:dyDescent="0.15">
      <c r="B12" s="488"/>
      <c r="C12" s="492"/>
      <c r="D12" s="490"/>
      <c r="E12" s="491"/>
      <c r="F12" s="493"/>
      <c r="G12" s="403">
        <f t="shared" si="0"/>
        <v>0</v>
      </c>
      <c r="H12" s="497"/>
      <c r="I12" s="497"/>
      <c r="J12" s="497"/>
      <c r="K12" s="497"/>
      <c r="L12" s="497"/>
      <c r="M12" s="497"/>
      <c r="N12" s="402" t="str">
        <f>IF(H12="","",(IFERROR(VLOOKUP($H12,【選択肢】!$K$3:$O$74,2,)," ")&amp;IF(I12="","",","&amp;IFERROR(VLOOKUP($I12,【選択肢】!$K$3:$O$74,2,)," ")&amp;IF(J12="","",","&amp;IFERROR(VLOOKUP($J12,【選択肢】!$K$3:$O$74,2,)," ")&amp;IF(K12="","",","&amp;IFERROR(VLOOKUP($K12,【選択肢】!$K$3:$O$74,2,)," ")&amp;IF(L12="","",","&amp;IFERROR(VLOOKUP($L12,【選択肢】!$K$3:$O$74,2,)," ")&amp;IF(M12="","",","&amp;IFERROR(VLOOKUP($M12,【選択肢】!$K$3:$O$74,2,)," "))))))))</f>
        <v/>
      </c>
      <c r="O12" s="402" t="str">
        <f>IF(H12="","",(IFERROR(VLOOKUP($H12,【選択肢】!$K$3:$O$74,4,)," ")&amp;IF(I12="","",","&amp;IFERROR(VLOOKUP($I12,【選択肢】!$K$3:$O$74,4,)," ")&amp;IF(J12="","",","&amp;IFERROR(VLOOKUP($J12,【選択肢】!$K$3:$O$74,4,)," ")&amp;IF(K12="","",","&amp;IFERROR(VLOOKUP($K12,【選択肢】!$K$3:$O$74,4,)," ")&amp;IF(L12="","",","&amp;IFERROR(VLOOKUP($L12,【選択肢】!$K$3:$O$74,4,)," ")&amp;IF(M12="","",","&amp;IFERROR(VLOOKUP($M12,【選択肢】!$K$3:$O$74,4,)," "))))))))</f>
        <v/>
      </c>
      <c r="P12" s="402"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96"/>
      <c r="R12" s="399"/>
      <c r="S12" s="397"/>
      <c r="T12" s="397"/>
      <c r="U12" s="397"/>
      <c r="V12" s="397"/>
      <c r="W12" s="397"/>
      <c r="X12" s="397"/>
    </row>
    <row r="13" spans="1:24" s="400" customFormat="1" x14ac:dyDescent="0.15">
      <c r="B13" s="488"/>
      <c r="C13" s="492"/>
      <c r="D13" s="490"/>
      <c r="E13" s="491"/>
      <c r="F13" s="493"/>
      <c r="G13" s="403">
        <f t="shared" si="0"/>
        <v>0</v>
      </c>
      <c r="H13" s="497"/>
      <c r="I13" s="497"/>
      <c r="J13" s="497"/>
      <c r="K13" s="497"/>
      <c r="L13" s="497"/>
      <c r="M13" s="497"/>
      <c r="N13" s="402" t="str">
        <f>IF(H13="","",(IFERROR(VLOOKUP($H13,【選択肢】!$K$3:$O$74,2,)," ")&amp;IF(I13="","",","&amp;IFERROR(VLOOKUP($I13,【選択肢】!$K$3:$O$74,2,)," ")&amp;IF(J13="","",","&amp;IFERROR(VLOOKUP($J13,【選択肢】!$K$3:$O$74,2,)," ")&amp;IF(K13="","",","&amp;IFERROR(VLOOKUP($K13,【選択肢】!$K$3:$O$74,2,)," ")&amp;IF(L13="","",","&amp;IFERROR(VLOOKUP($L13,【選択肢】!$K$3:$O$74,2,)," ")&amp;IF(M13="","",","&amp;IFERROR(VLOOKUP($M13,【選択肢】!$K$3:$O$74,2,)," "))))))))</f>
        <v/>
      </c>
      <c r="O13" s="402" t="str">
        <f>IF(H13="","",(IFERROR(VLOOKUP($H13,【選択肢】!$K$3:$O$74,4,)," ")&amp;IF(I13="","",","&amp;IFERROR(VLOOKUP($I13,【選択肢】!$K$3:$O$74,4,)," ")&amp;IF(J13="","",","&amp;IFERROR(VLOOKUP($J13,【選択肢】!$K$3:$O$74,4,)," ")&amp;IF(K13="","",","&amp;IFERROR(VLOOKUP($K13,【選択肢】!$K$3:$O$74,4,)," ")&amp;IF(L13="","",","&amp;IFERROR(VLOOKUP($L13,【選択肢】!$K$3:$O$74,4,)," ")&amp;IF(M13="","",","&amp;IFERROR(VLOOKUP($M13,【選択肢】!$K$3:$O$74,4,)," "))))))))</f>
        <v/>
      </c>
      <c r="P13" s="402" t="str">
        <f>IF(H13="","",(IFERROR(VLOOKUP($H13,【選択肢】!$K$3:$O$74,5,)," ")&amp;IF(I13="","",","&amp;IFERROR(VLOOKUP($I13,【選択肢】!$K$3:$O$74,5,)," ")&amp;IF(J13="","",","&amp;IFERROR(VLOOKUP($J13,【選択肢】!$K$3:$O$74,5,)," ")&amp;IF(K13="","",","&amp;IFERROR(VLOOKUP($K13,【選択肢】!$K$3:$O$74,5,)," ")&amp;IF(L13="","",","&amp;IFERROR(VLOOKUP($L13,【選択肢】!$K$3:$O$74,5,)," ")&amp;IF(M13="","",","&amp;IFERROR(VLOOKUP($M13,【選択肢】!$K$3:$O$74,5,)," "))))))))</f>
        <v/>
      </c>
      <c r="Q13" s="396"/>
      <c r="R13" s="399"/>
      <c r="S13" s="397"/>
      <c r="T13" s="397"/>
      <c r="U13" s="397"/>
      <c r="V13" s="397"/>
      <c r="W13" s="397"/>
      <c r="X13" s="397"/>
    </row>
    <row r="14" spans="1:24" s="400" customFormat="1" x14ac:dyDescent="0.15">
      <c r="B14" s="488"/>
      <c r="C14" s="492"/>
      <c r="D14" s="490"/>
      <c r="E14" s="491"/>
      <c r="F14" s="493"/>
      <c r="G14" s="403">
        <f t="shared" si="0"/>
        <v>0</v>
      </c>
      <c r="H14" s="497"/>
      <c r="I14" s="497"/>
      <c r="J14" s="497"/>
      <c r="K14" s="497"/>
      <c r="L14" s="497"/>
      <c r="M14" s="497"/>
      <c r="N14" s="402" t="str">
        <f>IF(H14="","",(IFERROR(VLOOKUP($H14,【選択肢】!$K$3:$O$74,2,)," ")&amp;IF(I14="","",","&amp;IFERROR(VLOOKUP($I14,【選択肢】!$K$3:$O$74,2,)," ")&amp;IF(J14="","",","&amp;IFERROR(VLOOKUP($J14,【選択肢】!$K$3:$O$74,2,)," ")&amp;IF(K14="","",","&amp;IFERROR(VLOOKUP($K14,【選択肢】!$K$3:$O$74,2,)," ")&amp;IF(L14="","",","&amp;IFERROR(VLOOKUP($L14,【選択肢】!$K$3:$O$74,2,)," ")&amp;IF(M14="","",","&amp;IFERROR(VLOOKUP($M14,【選択肢】!$K$3:$O$74,2,)," "))))))))</f>
        <v/>
      </c>
      <c r="O14" s="402" t="str">
        <f>IF(H14="","",(IFERROR(VLOOKUP($H14,【選択肢】!$K$3:$O$74,4,)," ")&amp;IF(I14="","",","&amp;IFERROR(VLOOKUP($I14,【選択肢】!$K$3:$O$74,4,)," ")&amp;IF(J14="","",","&amp;IFERROR(VLOOKUP($J14,【選択肢】!$K$3:$O$74,4,)," ")&amp;IF(K14="","",","&amp;IFERROR(VLOOKUP($K14,【選択肢】!$K$3:$O$74,4,)," ")&amp;IF(L14="","",","&amp;IFERROR(VLOOKUP($L14,【選択肢】!$K$3:$O$74,4,)," ")&amp;IF(M14="","",","&amp;IFERROR(VLOOKUP($M14,【選択肢】!$K$3:$O$74,4,)," "))))))))</f>
        <v/>
      </c>
      <c r="P14" s="402" t="str">
        <f>IF(H14="","",(IFERROR(VLOOKUP($H14,【選択肢】!$K$3:$O$74,5,)," ")&amp;IF(I14="","",","&amp;IFERROR(VLOOKUP($I14,【選択肢】!$K$3:$O$74,5,)," ")&amp;IF(J14="","",","&amp;IFERROR(VLOOKUP($J14,【選択肢】!$K$3:$O$74,5,)," ")&amp;IF(K14="","",","&amp;IFERROR(VLOOKUP($K14,【選択肢】!$K$3:$O$74,5,)," ")&amp;IF(L14="","",","&amp;IFERROR(VLOOKUP($L14,【選択肢】!$K$3:$O$74,5,)," ")&amp;IF(M14="","",","&amp;IFERROR(VLOOKUP($M14,【選択肢】!$K$3:$O$74,5,)," "))))))))</f>
        <v/>
      </c>
      <c r="Q14" s="396"/>
      <c r="R14" s="399"/>
      <c r="S14" s="397"/>
      <c r="T14" s="397"/>
      <c r="U14" s="397"/>
      <c r="V14" s="397"/>
      <c r="W14" s="397"/>
      <c r="X14" s="397"/>
    </row>
    <row r="15" spans="1:24" s="400" customFormat="1" x14ac:dyDescent="0.15">
      <c r="B15" s="488"/>
      <c r="C15" s="492"/>
      <c r="D15" s="490"/>
      <c r="E15" s="491"/>
      <c r="F15" s="493"/>
      <c r="G15" s="403">
        <f t="shared" ref="G15:G20" si="1">SUM(E15+F15)</f>
        <v>0</v>
      </c>
      <c r="H15" s="497"/>
      <c r="I15" s="497"/>
      <c r="J15" s="497"/>
      <c r="K15" s="497"/>
      <c r="L15" s="497"/>
      <c r="M15" s="497"/>
      <c r="N15" s="402" t="str">
        <f>IF(H15="","",(IFERROR(VLOOKUP($H15,【選択肢】!$K$3:$O$74,2,)," ")&amp;IF(I15="","",","&amp;IFERROR(VLOOKUP($I15,【選択肢】!$K$3:$O$74,2,)," ")&amp;IF(J15="","",","&amp;IFERROR(VLOOKUP($J15,【選択肢】!$K$3:$O$74,2,)," ")&amp;IF(K15="","",","&amp;IFERROR(VLOOKUP($K15,【選択肢】!$K$3:$O$74,2,)," ")&amp;IF(L15="","",","&amp;IFERROR(VLOOKUP($L15,【選択肢】!$K$3:$O$74,2,)," ")&amp;IF(M15="","",","&amp;IFERROR(VLOOKUP($M15,【選択肢】!$K$3:$O$74,2,)," "))))))))</f>
        <v/>
      </c>
      <c r="O15" s="402" t="str">
        <f>IF(H15="","",(IFERROR(VLOOKUP($H15,【選択肢】!$K$3:$O$74,4,)," ")&amp;IF(I15="","",","&amp;IFERROR(VLOOKUP($I15,【選択肢】!$K$3:$O$74,4,)," ")&amp;IF(J15="","",","&amp;IFERROR(VLOOKUP($J15,【選択肢】!$K$3:$O$74,4,)," ")&amp;IF(K15="","",","&amp;IFERROR(VLOOKUP($K15,【選択肢】!$K$3:$O$74,4,)," ")&amp;IF(L15="","",","&amp;IFERROR(VLOOKUP($L15,【選択肢】!$K$3:$O$74,4,)," ")&amp;IF(M15="","",","&amp;IFERROR(VLOOKUP($M15,【選択肢】!$K$3:$O$74,4,)," "))))))))</f>
        <v/>
      </c>
      <c r="P15" s="402" t="str">
        <f>IF(H15="","",(IFERROR(VLOOKUP($H15,【選択肢】!$K$3:$O$74,5,)," ")&amp;IF(I15="","",","&amp;IFERROR(VLOOKUP($I15,【選択肢】!$K$3:$O$74,5,)," ")&amp;IF(J15="","",","&amp;IFERROR(VLOOKUP($J15,【選択肢】!$K$3:$O$74,5,)," ")&amp;IF(K15="","",","&amp;IFERROR(VLOOKUP($K15,【選択肢】!$K$3:$O$74,5,)," ")&amp;IF(L15="","",","&amp;IFERROR(VLOOKUP($L15,【選択肢】!$K$3:$O$74,5,)," ")&amp;IF(M15="","",","&amp;IFERROR(VLOOKUP($M15,【選択肢】!$K$3:$O$74,5,)," "))))))))</f>
        <v/>
      </c>
      <c r="Q15" s="396"/>
      <c r="R15" s="399"/>
      <c r="S15" s="397"/>
      <c r="T15" s="397"/>
      <c r="U15" s="397"/>
      <c r="V15" s="397"/>
      <c r="W15" s="397"/>
      <c r="X15" s="397"/>
    </row>
    <row r="16" spans="1:24" s="400" customFormat="1" x14ac:dyDescent="0.15">
      <c r="B16" s="488"/>
      <c r="C16" s="492"/>
      <c r="D16" s="490"/>
      <c r="E16" s="491"/>
      <c r="F16" s="493"/>
      <c r="G16" s="403">
        <f t="shared" si="1"/>
        <v>0</v>
      </c>
      <c r="H16" s="497"/>
      <c r="I16" s="497"/>
      <c r="J16" s="497"/>
      <c r="K16" s="497"/>
      <c r="L16" s="497"/>
      <c r="M16" s="497"/>
      <c r="N16" s="402" t="str">
        <f>IF(H16="","",(IFERROR(VLOOKUP($H16,【選択肢】!$K$3:$O$74,2,)," ")&amp;IF(I16="","",","&amp;IFERROR(VLOOKUP($I16,【選択肢】!$K$3:$O$74,2,)," ")&amp;IF(J16="","",","&amp;IFERROR(VLOOKUP($J16,【選択肢】!$K$3:$O$74,2,)," ")&amp;IF(K16="","",","&amp;IFERROR(VLOOKUP($K16,【選択肢】!$K$3:$O$74,2,)," ")&amp;IF(L16="","",","&amp;IFERROR(VLOOKUP($L16,【選択肢】!$K$3:$O$74,2,)," ")&amp;IF(M16="","",","&amp;IFERROR(VLOOKUP($M16,【選択肢】!$K$3:$O$74,2,)," "))))))))</f>
        <v/>
      </c>
      <c r="O16" s="402" t="str">
        <f>IF(H16="","",(IFERROR(VLOOKUP($H16,【選択肢】!$K$3:$O$74,4,)," ")&amp;IF(I16="","",","&amp;IFERROR(VLOOKUP($I16,【選択肢】!$K$3:$O$74,4,)," ")&amp;IF(J16="","",","&amp;IFERROR(VLOOKUP($J16,【選択肢】!$K$3:$O$74,4,)," ")&amp;IF(K16="","",","&amp;IFERROR(VLOOKUP($K16,【選択肢】!$K$3:$O$74,4,)," ")&amp;IF(L16="","",","&amp;IFERROR(VLOOKUP($L16,【選択肢】!$K$3:$O$74,4,)," ")&amp;IF(M16="","",","&amp;IFERROR(VLOOKUP($M16,【選択肢】!$K$3:$O$74,4,)," "))))))))</f>
        <v/>
      </c>
      <c r="P16" s="402" t="str">
        <f>IF(H16="","",(IFERROR(VLOOKUP($H16,【選択肢】!$K$3:$O$74,5,)," ")&amp;IF(I16="","",","&amp;IFERROR(VLOOKUP($I16,【選択肢】!$K$3:$O$74,5,)," ")&amp;IF(J16="","",","&amp;IFERROR(VLOOKUP($J16,【選択肢】!$K$3:$O$74,5,)," ")&amp;IF(K16="","",","&amp;IFERROR(VLOOKUP($K16,【選択肢】!$K$3:$O$74,5,)," ")&amp;IF(L16="","",","&amp;IFERROR(VLOOKUP($L16,【選択肢】!$K$3:$O$74,5,)," ")&amp;IF(M16="","",","&amp;IFERROR(VLOOKUP($M16,【選択肢】!$K$3:$O$74,5,)," "))))))))</f>
        <v/>
      </c>
      <c r="Q16" s="396"/>
      <c r="R16" s="399"/>
      <c r="S16" s="397"/>
      <c r="T16" s="397"/>
      <c r="U16" s="397"/>
      <c r="V16" s="397"/>
      <c r="W16" s="397"/>
      <c r="X16" s="397"/>
    </row>
    <row r="17" spans="2:24" s="400" customFormat="1" x14ac:dyDescent="0.15">
      <c r="B17" s="488"/>
      <c r="C17" s="492"/>
      <c r="D17" s="490"/>
      <c r="E17" s="491"/>
      <c r="F17" s="493"/>
      <c r="G17" s="403">
        <f t="shared" si="1"/>
        <v>0</v>
      </c>
      <c r="H17" s="497"/>
      <c r="I17" s="497"/>
      <c r="J17" s="497"/>
      <c r="K17" s="497"/>
      <c r="L17" s="497"/>
      <c r="M17" s="497"/>
      <c r="N17" s="402" t="str">
        <f>IF(H17="","",(IFERROR(VLOOKUP($H17,【選択肢】!$K$3:$O$74,2,)," ")&amp;IF(I17="","",","&amp;IFERROR(VLOOKUP($I17,【選択肢】!$K$3:$O$74,2,)," ")&amp;IF(J17="","",","&amp;IFERROR(VLOOKUP($J17,【選択肢】!$K$3:$O$74,2,)," ")&amp;IF(K17="","",","&amp;IFERROR(VLOOKUP($K17,【選択肢】!$K$3:$O$74,2,)," ")&amp;IF(L17="","",","&amp;IFERROR(VLOOKUP($L17,【選択肢】!$K$3:$O$74,2,)," ")&amp;IF(M17="","",","&amp;IFERROR(VLOOKUP($M17,【選択肢】!$K$3:$O$74,2,)," "))))))))</f>
        <v/>
      </c>
      <c r="O17" s="402" t="str">
        <f>IF(H17="","",(IFERROR(VLOOKUP($H17,【選択肢】!$K$3:$O$74,4,)," ")&amp;IF(I17="","",","&amp;IFERROR(VLOOKUP($I17,【選択肢】!$K$3:$O$74,4,)," ")&amp;IF(J17="","",","&amp;IFERROR(VLOOKUP($J17,【選択肢】!$K$3:$O$74,4,)," ")&amp;IF(K17="","",","&amp;IFERROR(VLOOKUP($K17,【選択肢】!$K$3:$O$74,4,)," ")&amp;IF(L17="","",","&amp;IFERROR(VLOOKUP($L17,【選択肢】!$K$3:$O$74,4,)," ")&amp;IF(M17="","",","&amp;IFERROR(VLOOKUP($M17,【選択肢】!$K$3:$O$74,4,)," "))))))))</f>
        <v/>
      </c>
      <c r="P17" s="402" t="str">
        <f>IF(H17="","",(IFERROR(VLOOKUP($H17,【選択肢】!$K$3:$O$74,5,)," ")&amp;IF(I17="","",","&amp;IFERROR(VLOOKUP($I17,【選択肢】!$K$3:$O$74,5,)," ")&amp;IF(J17="","",","&amp;IFERROR(VLOOKUP($J17,【選択肢】!$K$3:$O$74,5,)," ")&amp;IF(K17="","",","&amp;IFERROR(VLOOKUP($K17,【選択肢】!$K$3:$O$74,5,)," ")&amp;IF(L17="","",","&amp;IFERROR(VLOOKUP($L17,【選択肢】!$K$3:$O$74,5,)," ")&amp;IF(M17="","",","&amp;IFERROR(VLOOKUP($M17,【選択肢】!$K$3:$O$74,5,)," "))))))))</f>
        <v/>
      </c>
      <c r="Q17" s="396"/>
      <c r="R17" s="399"/>
      <c r="S17" s="397"/>
      <c r="T17" s="397"/>
      <c r="U17" s="397"/>
      <c r="V17" s="397"/>
      <c r="W17" s="397"/>
      <c r="X17" s="397"/>
    </row>
    <row r="18" spans="2:24" s="400" customFormat="1" x14ac:dyDescent="0.15">
      <c r="B18" s="488"/>
      <c r="C18" s="492"/>
      <c r="D18" s="490"/>
      <c r="E18" s="491"/>
      <c r="F18" s="493"/>
      <c r="G18" s="403">
        <f t="shared" si="1"/>
        <v>0</v>
      </c>
      <c r="H18" s="497"/>
      <c r="I18" s="497"/>
      <c r="J18" s="497"/>
      <c r="K18" s="497"/>
      <c r="L18" s="497"/>
      <c r="M18" s="497"/>
      <c r="N18" s="402" t="str">
        <f>IF(H18="","",(IFERROR(VLOOKUP($H18,【選択肢】!$K$3:$O$74,2,)," ")&amp;IF(I18="","",","&amp;IFERROR(VLOOKUP($I18,【選択肢】!$K$3:$O$74,2,)," ")&amp;IF(J18="","",","&amp;IFERROR(VLOOKUP($J18,【選択肢】!$K$3:$O$74,2,)," ")&amp;IF(K18="","",","&amp;IFERROR(VLOOKUP($K18,【選択肢】!$K$3:$O$74,2,)," ")&amp;IF(L18="","",","&amp;IFERROR(VLOOKUP($L18,【選択肢】!$K$3:$O$74,2,)," ")&amp;IF(M18="","",","&amp;IFERROR(VLOOKUP($M18,【選択肢】!$K$3:$O$74,2,)," "))))))))</f>
        <v/>
      </c>
      <c r="O18" s="402" t="str">
        <f>IF(H18="","",(IFERROR(VLOOKUP($H18,【選択肢】!$K$3:$O$74,4,)," ")&amp;IF(I18="","",","&amp;IFERROR(VLOOKUP($I18,【選択肢】!$K$3:$O$74,4,)," ")&amp;IF(J18="","",","&amp;IFERROR(VLOOKUP($J18,【選択肢】!$K$3:$O$74,4,)," ")&amp;IF(K18="","",","&amp;IFERROR(VLOOKUP($K18,【選択肢】!$K$3:$O$74,4,)," ")&amp;IF(L18="","",","&amp;IFERROR(VLOOKUP($L18,【選択肢】!$K$3:$O$74,4,)," ")&amp;IF(M18="","",","&amp;IFERROR(VLOOKUP($M18,【選択肢】!$K$3:$O$74,4,)," "))))))))</f>
        <v/>
      </c>
      <c r="P18" s="402" t="str">
        <f>IF(H18="","",(IFERROR(VLOOKUP($H18,【選択肢】!$K$3:$O$74,5,)," ")&amp;IF(I18="","",","&amp;IFERROR(VLOOKUP($I18,【選択肢】!$K$3:$O$74,5,)," ")&amp;IF(J18="","",","&amp;IFERROR(VLOOKUP($J18,【選択肢】!$K$3:$O$74,5,)," ")&amp;IF(K18="","",","&amp;IFERROR(VLOOKUP($K18,【選択肢】!$K$3:$O$74,5,)," ")&amp;IF(L18="","",","&amp;IFERROR(VLOOKUP($L18,【選択肢】!$K$3:$O$74,5,)," ")&amp;IF(M18="","",","&amp;IFERROR(VLOOKUP($M18,【選択肢】!$K$3:$O$74,5,)," "))))))))</f>
        <v/>
      </c>
      <c r="Q18" s="396"/>
      <c r="R18" s="399"/>
      <c r="S18" s="397"/>
      <c r="T18" s="397"/>
      <c r="U18" s="397"/>
      <c r="V18" s="397"/>
      <c r="W18" s="397"/>
      <c r="X18" s="397"/>
    </row>
    <row r="19" spans="2:24" s="400" customFormat="1" x14ac:dyDescent="0.15">
      <c r="B19" s="488"/>
      <c r="C19" s="492"/>
      <c r="D19" s="490"/>
      <c r="E19" s="491"/>
      <c r="F19" s="493"/>
      <c r="G19" s="403">
        <f t="shared" si="1"/>
        <v>0</v>
      </c>
      <c r="H19" s="497"/>
      <c r="I19" s="497"/>
      <c r="J19" s="497"/>
      <c r="K19" s="497"/>
      <c r="L19" s="497"/>
      <c r="M19" s="497"/>
      <c r="N19" s="402" t="str">
        <f>IF(H19="","",(IFERROR(VLOOKUP($H19,【選択肢】!$K$3:$O$74,2,)," ")&amp;IF(I19="","",","&amp;IFERROR(VLOOKUP($I19,【選択肢】!$K$3:$O$74,2,)," ")&amp;IF(J19="","",","&amp;IFERROR(VLOOKUP($J19,【選択肢】!$K$3:$O$74,2,)," ")&amp;IF(K19="","",","&amp;IFERROR(VLOOKUP($K19,【選択肢】!$K$3:$O$74,2,)," ")&amp;IF(L19="","",","&amp;IFERROR(VLOOKUP($L19,【選択肢】!$K$3:$O$74,2,)," ")&amp;IF(M19="","",","&amp;IFERROR(VLOOKUP($M19,【選択肢】!$K$3:$O$74,2,)," "))))))))</f>
        <v/>
      </c>
      <c r="O19" s="402" t="str">
        <f>IF(H19="","",(IFERROR(VLOOKUP($H19,【選択肢】!$K$3:$O$74,4,)," ")&amp;IF(I19="","",","&amp;IFERROR(VLOOKUP($I19,【選択肢】!$K$3:$O$74,4,)," ")&amp;IF(J19="","",","&amp;IFERROR(VLOOKUP($J19,【選択肢】!$K$3:$O$74,4,)," ")&amp;IF(K19="","",","&amp;IFERROR(VLOOKUP($K19,【選択肢】!$K$3:$O$74,4,)," ")&amp;IF(L19="","",","&amp;IFERROR(VLOOKUP($L19,【選択肢】!$K$3:$O$74,4,)," ")&amp;IF(M19="","",","&amp;IFERROR(VLOOKUP($M19,【選択肢】!$K$3:$O$74,4,)," "))))))))</f>
        <v/>
      </c>
      <c r="P19" s="402" t="str">
        <f>IF(H19="","",(IFERROR(VLOOKUP($H19,【選択肢】!$K$3:$O$74,5,)," ")&amp;IF(I19="","",","&amp;IFERROR(VLOOKUP($I19,【選択肢】!$K$3:$O$74,5,)," ")&amp;IF(J19="","",","&amp;IFERROR(VLOOKUP($J19,【選択肢】!$K$3:$O$74,5,)," ")&amp;IF(K19="","",","&amp;IFERROR(VLOOKUP($K19,【選択肢】!$K$3:$O$74,5,)," ")&amp;IF(L19="","",","&amp;IFERROR(VLOOKUP($L19,【選択肢】!$K$3:$O$74,5,)," ")&amp;IF(M19="","",","&amp;IFERROR(VLOOKUP($M19,【選択肢】!$K$3:$O$74,5,)," "))))))))</f>
        <v/>
      </c>
      <c r="Q19" s="396"/>
      <c r="R19" s="399"/>
      <c r="S19" s="397"/>
      <c r="T19" s="397"/>
      <c r="U19" s="397"/>
      <c r="V19" s="397"/>
      <c r="W19" s="397"/>
      <c r="X19" s="397"/>
    </row>
    <row r="20" spans="2:24" s="400" customFormat="1" x14ac:dyDescent="0.15">
      <c r="B20" s="488"/>
      <c r="C20" s="492"/>
      <c r="D20" s="490"/>
      <c r="E20" s="491"/>
      <c r="F20" s="493"/>
      <c r="G20" s="403">
        <f t="shared" si="1"/>
        <v>0</v>
      </c>
      <c r="H20" s="497"/>
      <c r="I20" s="497"/>
      <c r="J20" s="497"/>
      <c r="K20" s="497"/>
      <c r="L20" s="497"/>
      <c r="M20" s="497"/>
      <c r="N20" s="402" t="str">
        <f>IF(H20="","",(IFERROR(VLOOKUP($H20,【選択肢】!$K$3:$O$74,2,)," ")&amp;IF(I20="","",","&amp;IFERROR(VLOOKUP($I20,【選択肢】!$K$3:$O$74,2,)," ")&amp;IF(J20="","",","&amp;IFERROR(VLOOKUP($J20,【選択肢】!$K$3:$O$74,2,)," ")&amp;IF(K20="","",","&amp;IFERROR(VLOOKUP($K20,【選択肢】!$K$3:$O$74,2,)," ")&amp;IF(L20="","",","&amp;IFERROR(VLOOKUP($L20,【選択肢】!$K$3:$O$74,2,)," ")&amp;IF(M20="","",","&amp;IFERROR(VLOOKUP($M20,【選択肢】!$K$3:$O$74,2,)," "))))))))</f>
        <v/>
      </c>
      <c r="O20" s="402" t="str">
        <f>IF(H20="","",(IFERROR(VLOOKUP($H20,【選択肢】!$K$3:$O$74,4,)," ")&amp;IF(I20="","",","&amp;IFERROR(VLOOKUP($I20,【選択肢】!$K$3:$O$74,4,)," ")&amp;IF(J20="","",","&amp;IFERROR(VLOOKUP($J20,【選択肢】!$K$3:$O$74,4,)," ")&amp;IF(K20="","",","&amp;IFERROR(VLOOKUP($K20,【選択肢】!$K$3:$O$74,4,)," ")&amp;IF(L20="","",","&amp;IFERROR(VLOOKUP($L20,【選択肢】!$K$3:$O$74,4,)," ")&amp;IF(M20="","",","&amp;IFERROR(VLOOKUP($M20,【選択肢】!$K$3:$O$74,4,)," "))))))))</f>
        <v/>
      </c>
      <c r="P20" s="402" t="str">
        <f>IF(H20="","",(IFERROR(VLOOKUP($H20,【選択肢】!$K$3:$O$74,5,)," ")&amp;IF(I20="","",","&amp;IFERROR(VLOOKUP($I20,【選択肢】!$K$3:$O$74,5,)," ")&amp;IF(J20="","",","&amp;IFERROR(VLOOKUP($J20,【選択肢】!$K$3:$O$74,5,)," ")&amp;IF(K20="","",","&amp;IFERROR(VLOOKUP($K20,【選択肢】!$K$3:$O$74,5,)," ")&amp;IF(L20="","",","&amp;IFERROR(VLOOKUP($L20,【選択肢】!$K$3:$O$74,5,)," ")&amp;IF(M20="","",","&amp;IFERROR(VLOOKUP($M20,【選択肢】!$K$3:$O$74,5,)," "))))))))</f>
        <v/>
      </c>
      <c r="Q20" s="396"/>
      <c r="R20" s="399"/>
      <c r="S20" s="397"/>
      <c r="T20" s="397"/>
      <c r="U20" s="397"/>
      <c r="V20" s="397"/>
      <c r="W20" s="397"/>
      <c r="X20" s="397"/>
    </row>
    <row r="21" spans="2:24" s="400" customFormat="1" x14ac:dyDescent="0.15">
      <c r="B21" s="488"/>
      <c r="C21" s="489"/>
      <c r="D21" s="490"/>
      <c r="E21" s="491"/>
      <c r="F21" s="491"/>
      <c r="G21" s="403">
        <f t="shared" ref="G21" si="2">SUM(E21+F21)</f>
        <v>0</v>
      </c>
      <c r="H21" s="496"/>
      <c r="I21" s="496"/>
      <c r="J21" s="496"/>
      <c r="K21" s="496"/>
      <c r="L21" s="496"/>
      <c r="M21" s="496"/>
      <c r="N21" s="402" t="str">
        <f>IF(H21="","",(IFERROR(VLOOKUP($H21,【選択肢】!$K$3:$O$74,2,)," ")&amp;IF(I21="","",","&amp;IFERROR(VLOOKUP($I21,【選択肢】!$K$3:$O$74,2,)," ")&amp;IF(J21="","",","&amp;IFERROR(VLOOKUP($J21,【選択肢】!$K$3:$O$74,2,)," ")&amp;IF(K21="","",","&amp;IFERROR(VLOOKUP($K21,【選択肢】!$K$3:$O$74,2,)," ")&amp;IF(L21="","",","&amp;IFERROR(VLOOKUP($L21,【選択肢】!$K$3:$O$74,2,)," ")&amp;IF(M21="","",","&amp;IFERROR(VLOOKUP($M21,【選択肢】!$K$3:$O$74,2,)," "))))))))</f>
        <v/>
      </c>
      <c r="O21" s="402" t="str">
        <f>IF(H21="","",(IFERROR(VLOOKUP($H21,【選択肢】!$K$3:$O$74,4,)," ")&amp;IF(I21="","",","&amp;IFERROR(VLOOKUP($I21,【選択肢】!$K$3:$O$74,4,)," ")&amp;IF(J21="","",","&amp;IFERROR(VLOOKUP($J21,【選択肢】!$K$3:$O$74,4,)," ")&amp;IF(K21="","",","&amp;IFERROR(VLOOKUP($K21,【選択肢】!$K$3:$O$74,4,)," ")&amp;IF(L21="","",","&amp;IFERROR(VLOOKUP($L21,【選択肢】!$K$3:$O$74,4,)," ")&amp;IF(M21="","",","&amp;IFERROR(VLOOKUP($M21,【選択肢】!$K$3:$O$74,4,)," "))))))))</f>
        <v/>
      </c>
      <c r="P21" s="402" t="str">
        <f>IF(H21="","",(IFERROR(VLOOKUP($H21,【選択肢】!$K$3:$O$74,5,)," ")&amp;IF(I21="","",","&amp;IFERROR(VLOOKUP($I21,【選択肢】!$K$3:$O$74,5,)," ")&amp;IF(J21="","",","&amp;IFERROR(VLOOKUP($J21,【選択肢】!$K$3:$O$74,5,)," ")&amp;IF(K21="","",","&amp;IFERROR(VLOOKUP($K21,【選択肢】!$K$3:$O$74,5,)," ")&amp;IF(L21="","",","&amp;IFERROR(VLOOKUP($L21,【選択肢】!$K$3:$O$74,5,)," ")&amp;IF(M21="","",","&amp;IFERROR(VLOOKUP($M21,【選択肢】!$K$3:$O$74,5,)," "))))))))</f>
        <v/>
      </c>
      <c r="Q21" s="395"/>
      <c r="R21" s="399"/>
      <c r="S21" s="397"/>
      <c r="T21" s="397"/>
      <c r="U21" s="397"/>
      <c r="V21" s="397"/>
      <c r="W21" s="397"/>
      <c r="X21" s="397"/>
    </row>
    <row r="22" spans="2:24" s="400" customFormat="1" x14ac:dyDescent="0.15">
      <c r="B22" s="494"/>
      <c r="C22" s="492"/>
      <c r="D22" s="490"/>
      <c r="E22" s="491"/>
      <c r="F22" s="493"/>
      <c r="G22" s="403">
        <f>SUM(E22+F22)</f>
        <v>0</v>
      </c>
      <c r="H22" s="497"/>
      <c r="I22" s="497"/>
      <c r="J22" s="497"/>
      <c r="K22" s="497"/>
      <c r="L22" s="497"/>
      <c r="M22" s="497"/>
      <c r="N22" s="402" t="str">
        <f>IF(H22="","",(IFERROR(VLOOKUP($H22,【選択肢】!$K$3:$O$74,2,)," ")&amp;IF(I22="","",","&amp;IFERROR(VLOOKUP($I22,【選択肢】!$K$3:$O$74,2,)," ")&amp;IF(J22="","",","&amp;IFERROR(VLOOKUP($J22,【選択肢】!$K$3:$O$74,2,)," ")&amp;IF(K22="","",","&amp;IFERROR(VLOOKUP($K22,【選択肢】!$K$3:$O$74,2,)," ")&amp;IF(L22="","",","&amp;IFERROR(VLOOKUP($L22,【選択肢】!$K$3:$O$74,2,)," ")&amp;IF(M22="","",","&amp;IFERROR(VLOOKUP($M22,【選択肢】!$K$3:$O$74,2,)," "))))))))</f>
        <v/>
      </c>
      <c r="O22" s="402" t="str">
        <f>IF(H22="","",(IFERROR(VLOOKUP($H22,【選択肢】!$K$3:$O$74,4,)," ")&amp;IF(I22="","",","&amp;IFERROR(VLOOKUP($I22,【選択肢】!$K$3:$O$74,4,)," ")&amp;IF(J22="","",","&amp;IFERROR(VLOOKUP($J22,【選択肢】!$K$3:$O$74,4,)," ")&amp;IF(K22="","",","&amp;IFERROR(VLOOKUP($K22,【選択肢】!$K$3:$O$74,4,)," ")&amp;IF(L22="","",","&amp;IFERROR(VLOOKUP($L22,【選択肢】!$K$3:$O$74,4,)," ")&amp;IF(M22="","",","&amp;IFERROR(VLOOKUP($M22,【選択肢】!$K$3:$O$74,4,)," "))))))))</f>
        <v/>
      </c>
      <c r="P22" s="402" t="str">
        <f>IF(H22="","",(IFERROR(VLOOKUP($H22,【選択肢】!$K$3:$O$74,5,)," ")&amp;IF(I22="","",","&amp;IFERROR(VLOOKUP($I22,【選択肢】!$K$3:$O$74,5,)," ")&amp;IF(J22="","",","&amp;IFERROR(VLOOKUP($J22,【選択肢】!$K$3:$O$74,5,)," ")&amp;IF(K22="","",","&amp;IFERROR(VLOOKUP($K22,【選択肢】!$K$3:$O$74,5,)," ")&amp;IF(L22="","",","&amp;IFERROR(VLOOKUP($L22,【選択肢】!$K$3:$O$74,5,)," ")&amp;IF(M22="","",","&amp;IFERROR(VLOOKUP($M22,【選択肢】!$K$3:$O$74,5,)," "))))))))</f>
        <v/>
      </c>
      <c r="Q22" s="396"/>
      <c r="R22" s="399"/>
      <c r="S22" s="397"/>
      <c r="T22" s="397"/>
      <c r="U22" s="397"/>
      <c r="V22" s="397"/>
      <c r="W22" s="397"/>
      <c r="X22" s="397"/>
    </row>
    <row r="23" spans="2:24" x14ac:dyDescent="0.15">
      <c r="B23" s="321"/>
      <c r="C23" s="322"/>
      <c r="D23" s="323"/>
      <c r="E23" s="324"/>
      <c r="F23" s="325" t="s">
        <v>248</v>
      </c>
      <c r="G23" s="326"/>
      <c r="H23" s="327"/>
      <c r="I23" s="327"/>
      <c r="J23" s="327"/>
      <c r="K23" s="327"/>
      <c r="L23" s="327"/>
      <c r="M23" s="327"/>
      <c r="N23" s="328"/>
      <c r="O23" s="328"/>
      <c r="P23" s="328"/>
      <c r="Q23" s="329"/>
      <c r="R23" s="319"/>
      <c r="S23" s="320"/>
      <c r="T23" s="320"/>
      <c r="U23" s="320"/>
      <c r="V23" s="320"/>
      <c r="W23" s="320"/>
      <c r="X23" s="320"/>
    </row>
    <row r="24" spans="2:24" ht="18" customHeight="1" x14ac:dyDescent="0.15">
      <c r="B24" s="330"/>
      <c r="C24" s="331"/>
      <c r="D24" s="332"/>
      <c r="E24" s="333"/>
      <c r="F24" s="333"/>
      <c r="G24" s="334"/>
      <c r="H24" s="335"/>
      <c r="I24" s="335"/>
      <c r="J24" s="335"/>
      <c r="K24" s="335"/>
      <c r="L24" s="335"/>
      <c r="M24" s="335"/>
      <c r="N24" s="336"/>
      <c r="O24" s="337"/>
      <c r="P24" s="338"/>
      <c r="Q24" s="339"/>
      <c r="X24" s="340"/>
    </row>
    <row r="25" spans="2:24" ht="34.5" customHeight="1" x14ac:dyDescent="0.15">
      <c r="B25" s="330"/>
      <c r="C25" s="331"/>
      <c r="D25" s="332"/>
      <c r="E25" s="341" t="s">
        <v>50</v>
      </c>
      <c r="F25" s="342" t="s">
        <v>77</v>
      </c>
      <c r="G25" s="343" t="s">
        <v>27</v>
      </c>
      <c r="H25" s="335"/>
      <c r="I25" s="335"/>
      <c r="J25" s="335"/>
      <c r="K25" s="335"/>
      <c r="L25" s="335"/>
      <c r="M25" s="335"/>
      <c r="N25" s="336"/>
      <c r="O25" s="337"/>
      <c r="P25" s="338"/>
      <c r="Q25" s="339"/>
      <c r="X25" s="340"/>
    </row>
    <row r="26" spans="2:24" ht="33" customHeight="1" x14ac:dyDescent="0.15">
      <c r="B26" s="502" t="s">
        <v>289</v>
      </c>
      <c r="C26" s="502"/>
      <c r="D26" s="502"/>
      <c r="E26" s="309">
        <f>MAX(E8:E23)</f>
        <v>0</v>
      </c>
      <c r="F26" s="309">
        <f>MAX(F8:F23)</f>
        <v>0</v>
      </c>
      <c r="G26" s="344">
        <f>SUM(E26+F26)</f>
        <v>0</v>
      </c>
      <c r="H26" s="335"/>
      <c r="I26" s="335"/>
      <c r="J26" s="335"/>
      <c r="K26" s="335"/>
      <c r="L26" s="335"/>
      <c r="M26" s="335"/>
      <c r="N26" s="336"/>
      <c r="O26" s="337"/>
      <c r="P26" s="338"/>
      <c r="Q26" s="339"/>
      <c r="X26" s="340"/>
    </row>
    <row r="27" spans="2:24" ht="33" customHeight="1" x14ac:dyDescent="0.15">
      <c r="B27" s="330"/>
      <c r="C27" s="331"/>
      <c r="D27" s="332"/>
      <c r="E27" s="333"/>
      <c r="F27" s="333"/>
      <c r="G27" s="334"/>
      <c r="H27" s="335"/>
      <c r="I27" s="335"/>
      <c r="J27" s="335"/>
      <c r="K27" s="335"/>
      <c r="L27" s="335"/>
      <c r="M27" s="335"/>
      <c r="N27" s="336"/>
      <c r="O27" s="337"/>
      <c r="P27" s="338"/>
      <c r="Q27" s="339"/>
      <c r="X27" s="340"/>
    </row>
    <row r="28" spans="2:24" ht="18" customHeight="1" x14ac:dyDescent="0.15">
      <c r="B28" s="524"/>
      <c r="C28" s="525"/>
      <c r="D28" s="526"/>
      <c r="E28" s="345"/>
      <c r="F28" s="345"/>
      <c r="G28" s="345"/>
      <c r="H28" s="345"/>
      <c r="I28" s="345"/>
      <c r="J28" s="345"/>
      <c r="K28" s="345"/>
      <c r="L28" s="345"/>
      <c r="M28" s="345"/>
      <c r="N28" s="346"/>
      <c r="O28" s="339"/>
      <c r="P28" s="527"/>
      <c r="Q28" s="523"/>
      <c r="X28" s="340"/>
    </row>
    <row r="29" spans="2:24" ht="18" customHeight="1" x14ac:dyDescent="0.15">
      <c r="B29" s="524"/>
      <c r="C29" s="525"/>
      <c r="D29" s="526"/>
      <c r="E29" s="345"/>
      <c r="F29" s="345"/>
      <c r="G29" s="345"/>
      <c r="H29" s="345"/>
      <c r="I29" s="345"/>
      <c r="J29" s="345"/>
      <c r="K29" s="345"/>
      <c r="L29" s="345"/>
      <c r="M29" s="345"/>
      <c r="N29" s="346"/>
      <c r="O29" s="347"/>
      <c r="P29" s="527"/>
      <c r="Q29" s="523"/>
    </row>
    <row r="30" spans="2:24" ht="18" customHeight="1" x14ac:dyDescent="0.15">
      <c r="B30" s="524"/>
      <c r="C30" s="525"/>
      <c r="D30" s="526"/>
      <c r="E30" s="345"/>
      <c r="F30" s="345"/>
      <c r="G30" s="345"/>
      <c r="H30" s="345"/>
      <c r="I30" s="345"/>
      <c r="J30" s="345"/>
      <c r="K30" s="345"/>
      <c r="L30" s="345"/>
      <c r="M30" s="345"/>
      <c r="N30" s="346"/>
      <c r="O30" s="339"/>
      <c r="P30" s="527"/>
      <c r="Q30" s="523"/>
    </row>
    <row r="31" spans="2:24" ht="18" customHeight="1" x14ac:dyDescent="0.15">
      <c r="B31" s="524"/>
      <c r="C31" s="525"/>
      <c r="D31" s="526"/>
      <c r="E31" s="345"/>
      <c r="F31" s="345"/>
      <c r="G31" s="345"/>
      <c r="H31" s="345"/>
      <c r="I31" s="345"/>
      <c r="J31" s="345"/>
      <c r="K31" s="345"/>
      <c r="L31" s="345"/>
      <c r="M31" s="345"/>
      <c r="N31" s="346"/>
      <c r="O31" s="339"/>
      <c r="P31" s="527"/>
      <c r="Q31" s="523"/>
    </row>
    <row r="32" spans="2:24" ht="18" customHeight="1" x14ac:dyDescent="0.15">
      <c r="B32" s="524"/>
      <c r="C32" s="525"/>
      <c r="D32" s="526"/>
      <c r="E32" s="345"/>
      <c r="F32" s="345"/>
      <c r="G32" s="345"/>
      <c r="H32" s="345"/>
      <c r="I32" s="345"/>
      <c r="J32" s="345"/>
      <c r="K32" s="345"/>
      <c r="L32" s="345"/>
      <c r="M32" s="345"/>
      <c r="N32" s="346"/>
      <c r="O32" s="347"/>
      <c r="P32" s="527"/>
      <c r="Q32" s="523"/>
    </row>
    <row r="33" spans="2:17" ht="18" customHeight="1" x14ac:dyDescent="0.15">
      <c r="B33" s="524"/>
      <c r="C33" s="525"/>
      <c r="D33" s="526"/>
      <c r="E33" s="345"/>
      <c r="F33" s="345"/>
      <c r="G33" s="345"/>
      <c r="H33" s="345"/>
      <c r="I33" s="345"/>
      <c r="J33" s="345"/>
      <c r="K33" s="345"/>
      <c r="L33" s="345"/>
      <c r="M33" s="345"/>
      <c r="N33" s="346"/>
      <c r="O33" s="339"/>
      <c r="P33" s="527"/>
      <c r="Q33" s="523"/>
    </row>
    <row r="34" spans="2:17" ht="18" customHeight="1" x14ac:dyDescent="0.15">
      <c r="B34" s="524"/>
      <c r="C34" s="525"/>
      <c r="D34" s="526"/>
      <c r="E34" s="345"/>
      <c r="F34" s="345"/>
      <c r="G34" s="345"/>
      <c r="H34" s="345"/>
      <c r="I34" s="345"/>
      <c r="J34" s="345"/>
      <c r="K34" s="345"/>
      <c r="L34" s="345"/>
      <c r="M34" s="345"/>
      <c r="N34" s="346"/>
      <c r="O34" s="339"/>
      <c r="P34" s="527"/>
      <c r="Q34" s="523"/>
    </row>
    <row r="35" spans="2:17" ht="18" customHeight="1" x14ac:dyDescent="0.15">
      <c r="B35" s="524"/>
      <c r="C35" s="525"/>
      <c r="D35" s="526"/>
      <c r="E35" s="345"/>
      <c r="F35" s="345"/>
      <c r="G35" s="345"/>
      <c r="H35" s="345"/>
      <c r="I35" s="345"/>
      <c r="J35" s="345"/>
      <c r="K35" s="345"/>
      <c r="L35" s="345"/>
      <c r="M35" s="345"/>
      <c r="N35" s="345"/>
      <c r="O35" s="347"/>
      <c r="P35" s="527"/>
      <c r="Q35" s="523"/>
    </row>
    <row r="36" spans="2:17" ht="18" customHeight="1" x14ac:dyDescent="0.15">
      <c r="B36" s="524"/>
      <c r="C36" s="525"/>
      <c r="D36" s="526"/>
      <c r="E36" s="345"/>
      <c r="F36" s="345"/>
      <c r="G36" s="345"/>
      <c r="H36" s="345"/>
      <c r="I36" s="345"/>
      <c r="J36" s="345"/>
      <c r="K36" s="345"/>
      <c r="L36" s="345"/>
      <c r="M36" s="345"/>
      <c r="N36" s="346"/>
      <c r="O36" s="339"/>
      <c r="P36" s="527"/>
      <c r="Q36" s="523"/>
    </row>
    <row r="37" spans="2:17" ht="18" customHeight="1" x14ac:dyDescent="0.15">
      <c r="B37" s="524"/>
      <c r="C37" s="525"/>
      <c r="D37" s="526"/>
      <c r="E37" s="345"/>
      <c r="F37" s="345"/>
      <c r="G37" s="345"/>
      <c r="H37" s="345"/>
      <c r="I37" s="345"/>
      <c r="J37" s="345"/>
      <c r="K37" s="345"/>
      <c r="L37" s="345"/>
      <c r="M37" s="345"/>
      <c r="N37" s="346"/>
      <c r="O37" s="339"/>
      <c r="P37" s="527"/>
      <c r="Q37" s="523"/>
    </row>
    <row r="38" spans="2:17" ht="18" customHeight="1" x14ac:dyDescent="0.15">
      <c r="B38" s="524"/>
      <c r="C38" s="525"/>
      <c r="D38" s="526"/>
      <c r="E38" s="345"/>
      <c r="F38" s="345"/>
      <c r="G38" s="345"/>
      <c r="H38" s="345"/>
      <c r="I38" s="345"/>
      <c r="J38" s="345"/>
      <c r="K38" s="345"/>
      <c r="L38" s="345"/>
      <c r="M38" s="345"/>
      <c r="N38" s="346"/>
      <c r="O38" s="347"/>
      <c r="P38" s="527"/>
      <c r="Q38" s="523"/>
    </row>
    <row r="39" spans="2:17" ht="18" customHeight="1" x14ac:dyDescent="0.15">
      <c r="B39" s="524"/>
      <c r="C39" s="525"/>
      <c r="D39" s="526"/>
      <c r="E39" s="345"/>
      <c r="F39" s="345"/>
      <c r="G39" s="345"/>
      <c r="H39" s="345"/>
      <c r="I39" s="345"/>
      <c r="J39" s="345"/>
      <c r="K39" s="345"/>
      <c r="L39" s="345"/>
      <c r="M39" s="345"/>
      <c r="N39" s="346"/>
      <c r="O39" s="339"/>
      <c r="P39" s="527"/>
      <c r="Q39" s="523"/>
    </row>
    <row r="40" spans="2:17" ht="18" customHeight="1" x14ac:dyDescent="0.15">
      <c r="B40" s="524"/>
      <c r="C40" s="525"/>
      <c r="D40" s="526"/>
      <c r="E40" s="345"/>
      <c r="F40" s="345"/>
      <c r="G40" s="345"/>
      <c r="H40" s="345"/>
      <c r="I40" s="345"/>
      <c r="J40" s="345"/>
      <c r="K40" s="345"/>
      <c r="L40" s="345"/>
      <c r="M40" s="345"/>
      <c r="N40" s="346"/>
      <c r="O40" s="339"/>
      <c r="P40" s="527"/>
      <c r="Q40" s="523"/>
    </row>
    <row r="41" spans="2:17" ht="18" customHeight="1" x14ac:dyDescent="0.15">
      <c r="B41" s="524"/>
      <c r="C41" s="525"/>
      <c r="D41" s="526"/>
      <c r="E41" s="345"/>
      <c r="F41" s="345"/>
      <c r="G41" s="345"/>
      <c r="H41" s="345"/>
      <c r="I41" s="345"/>
      <c r="J41" s="345"/>
      <c r="K41" s="345"/>
      <c r="L41" s="345"/>
      <c r="M41" s="345"/>
      <c r="N41" s="346"/>
      <c r="O41" s="347"/>
      <c r="P41" s="527"/>
      <c r="Q41" s="523"/>
    </row>
    <row r="42" spans="2:17" ht="18" customHeight="1" x14ac:dyDescent="0.15">
      <c r="B42" s="524"/>
      <c r="C42" s="525"/>
      <c r="D42" s="526"/>
      <c r="E42" s="345"/>
      <c r="F42" s="345"/>
      <c r="G42" s="345"/>
      <c r="H42" s="345"/>
      <c r="I42" s="345"/>
      <c r="J42" s="345"/>
      <c r="K42" s="345"/>
      <c r="L42" s="345"/>
      <c r="M42" s="345"/>
      <c r="N42" s="346"/>
      <c r="O42" s="339"/>
      <c r="P42" s="527"/>
      <c r="Q42" s="523"/>
    </row>
    <row r="43" spans="2:17" ht="18" customHeight="1" x14ac:dyDescent="0.15">
      <c r="B43" s="524"/>
      <c r="C43" s="525"/>
      <c r="D43" s="526"/>
      <c r="E43" s="345"/>
      <c r="F43" s="345"/>
      <c r="G43" s="345"/>
      <c r="H43" s="345"/>
      <c r="I43" s="345"/>
      <c r="J43" s="345"/>
      <c r="K43" s="345"/>
      <c r="L43" s="345"/>
      <c r="M43" s="345"/>
      <c r="N43" s="346"/>
      <c r="O43" s="339"/>
      <c r="P43" s="527"/>
      <c r="Q43" s="523"/>
    </row>
    <row r="44" spans="2:17" ht="18" customHeight="1" x14ac:dyDescent="0.15">
      <c r="B44" s="524"/>
      <c r="C44" s="525"/>
      <c r="D44" s="526"/>
      <c r="E44" s="345"/>
      <c r="F44" s="345"/>
      <c r="G44" s="345"/>
      <c r="H44" s="345"/>
      <c r="I44" s="345"/>
      <c r="J44" s="345"/>
      <c r="K44" s="345"/>
      <c r="L44" s="345"/>
      <c r="M44" s="345"/>
      <c r="N44" s="346"/>
      <c r="O44" s="347"/>
      <c r="P44" s="527"/>
      <c r="Q44" s="523"/>
    </row>
    <row r="45" spans="2:17" ht="18" customHeight="1" x14ac:dyDescent="0.15">
      <c r="B45" s="524"/>
      <c r="C45" s="525"/>
      <c r="D45" s="526"/>
      <c r="E45" s="345"/>
      <c r="F45" s="345"/>
      <c r="G45" s="345"/>
      <c r="H45" s="345"/>
      <c r="I45" s="345"/>
      <c r="J45" s="345"/>
      <c r="K45" s="345"/>
      <c r="L45" s="345"/>
      <c r="M45" s="345"/>
      <c r="N45" s="346"/>
      <c r="O45" s="339"/>
      <c r="P45" s="527"/>
      <c r="Q45" s="523"/>
    </row>
    <row r="46" spans="2:17" ht="18" customHeight="1" x14ac:dyDescent="0.15">
      <c r="B46" s="524"/>
      <c r="C46" s="525"/>
      <c r="D46" s="526"/>
      <c r="E46" s="345"/>
      <c r="F46" s="345"/>
      <c r="G46" s="345"/>
      <c r="H46" s="345"/>
      <c r="I46" s="345"/>
      <c r="J46" s="345"/>
      <c r="K46" s="345"/>
      <c r="L46" s="345"/>
      <c r="M46" s="345"/>
      <c r="N46" s="346"/>
      <c r="O46" s="339"/>
      <c r="P46" s="527"/>
      <c r="Q46" s="523"/>
    </row>
    <row r="47" spans="2:17" ht="18" customHeight="1" x14ac:dyDescent="0.15">
      <c r="B47" s="524"/>
      <c r="C47" s="525"/>
      <c r="D47" s="526"/>
      <c r="E47" s="345"/>
      <c r="F47" s="345"/>
      <c r="G47" s="345"/>
      <c r="H47" s="345"/>
      <c r="I47" s="345"/>
      <c r="J47" s="345"/>
      <c r="K47" s="345"/>
      <c r="L47" s="345"/>
      <c r="M47" s="345"/>
      <c r="N47" s="346"/>
      <c r="O47" s="347"/>
      <c r="P47" s="527"/>
      <c r="Q47" s="523"/>
    </row>
    <row r="48" spans="2:17" ht="18" customHeight="1" x14ac:dyDescent="0.15">
      <c r="B48" s="524"/>
      <c r="C48" s="525"/>
      <c r="D48" s="526"/>
      <c r="E48" s="345"/>
      <c r="F48" s="345"/>
      <c r="G48" s="345"/>
      <c r="H48" s="345"/>
      <c r="I48" s="345"/>
      <c r="J48" s="345"/>
      <c r="K48" s="345"/>
      <c r="L48" s="345"/>
      <c r="M48" s="345"/>
      <c r="N48" s="346"/>
      <c r="O48" s="339"/>
      <c r="P48" s="527"/>
      <c r="Q48" s="523"/>
    </row>
    <row r="49" spans="2:17" ht="18" customHeight="1" x14ac:dyDescent="0.15">
      <c r="B49" s="524"/>
      <c r="C49" s="525"/>
      <c r="D49" s="526"/>
      <c r="E49" s="345"/>
      <c r="F49" s="345"/>
      <c r="G49" s="345"/>
      <c r="H49" s="345"/>
      <c r="I49" s="345"/>
      <c r="J49" s="345"/>
      <c r="K49" s="345"/>
      <c r="L49" s="345"/>
      <c r="M49" s="345"/>
      <c r="N49" s="346"/>
      <c r="O49" s="339"/>
      <c r="P49" s="527"/>
      <c r="Q49" s="523"/>
    </row>
    <row r="50" spans="2:17" ht="18" customHeight="1" x14ac:dyDescent="0.15">
      <c r="B50" s="524"/>
      <c r="C50" s="525"/>
      <c r="D50" s="526"/>
      <c r="E50" s="345"/>
      <c r="F50" s="345"/>
      <c r="G50" s="345"/>
      <c r="H50" s="345"/>
      <c r="I50" s="345"/>
      <c r="J50" s="345"/>
      <c r="K50" s="345"/>
      <c r="L50" s="345"/>
      <c r="M50" s="345"/>
      <c r="N50" s="346"/>
      <c r="O50" s="347"/>
      <c r="P50" s="527"/>
      <c r="Q50" s="523"/>
    </row>
    <row r="51" spans="2:17" ht="18" customHeight="1" x14ac:dyDescent="0.15">
      <c r="B51" s="524"/>
      <c r="C51" s="525"/>
      <c r="D51" s="526"/>
      <c r="E51" s="345"/>
      <c r="F51" s="345"/>
      <c r="G51" s="345"/>
      <c r="H51" s="345"/>
      <c r="I51" s="345"/>
      <c r="J51" s="345"/>
      <c r="K51" s="345"/>
      <c r="L51" s="345"/>
      <c r="M51" s="345"/>
      <c r="N51" s="346"/>
      <c r="O51" s="339"/>
      <c r="P51" s="527"/>
      <c r="Q51" s="523"/>
    </row>
    <row r="52" spans="2:17" ht="18" customHeight="1" x14ac:dyDescent="0.15">
      <c r="B52" s="524"/>
      <c r="C52" s="525"/>
      <c r="D52" s="526"/>
      <c r="E52" s="345"/>
      <c r="F52" s="345"/>
      <c r="G52" s="345"/>
      <c r="H52" s="345"/>
      <c r="I52" s="345"/>
      <c r="J52" s="345"/>
      <c r="K52" s="345"/>
      <c r="L52" s="345"/>
      <c r="M52" s="345"/>
      <c r="N52" s="346"/>
      <c r="O52" s="339"/>
      <c r="P52" s="527"/>
      <c r="Q52" s="523"/>
    </row>
    <row r="53" spans="2:17" ht="18" customHeight="1" x14ac:dyDescent="0.15">
      <c r="B53" s="524"/>
      <c r="C53" s="525"/>
      <c r="D53" s="526"/>
      <c r="E53" s="345"/>
      <c r="F53" s="345"/>
      <c r="G53" s="345"/>
      <c r="H53" s="345"/>
      <c r="I53" s="345"/>
      <c r="J53" s="345"/>
      <c r="K53" s="345"/>
      <c r="L53" s="345"/>
      <c r="M53" s="345"/>
      <c r="N53" s="346"/>
      <c r="O53" s="347"/>
      <c r="P53" s="527"/>
      <c r="Q53" s="523"/>
    </row>
    <row r="54" spans="2:17" ht="18" customHeight="1" x14ac:dyDescent="0.15">
      <c r="B54" s="524"/>
      <c r="C54" s="525"/>
      <c r="D54" s="526"/>
      <c r="E54" s="345"/>
      <c r="F54" s="345"/>
      <c r="G54" s="345"/>
      <c r="H54" s="345"/>
      <c r="I54" s="345"/>
      <c r="J54" s="345"/>
      <c r="K54" s="345"/>
      <c r="L54" s="345"/>
      <c r="M54" s="345"/>
      <c r="N54" s="346"/>
      <c r="O54" s="339"/>
      <c r="P54" s="527"/>
      <c r="Q54" s="523"/>
    </row>
    <row r="55" spans="2:17" ht="18" customHeight="1" x14ac:dyDescent="0.15">
      <c r="B55" s="524"/>
      <c r="C55" s="525"/>
      <c r="D55" s="526"/>
      <c r="E55" s="345"/>
      <c r="F55" s="345"/>
      <c r="G55" s="345"/>
      <c r="H55" s="345"/>
      <c r="I55" s="345"/>
      <c r="J55" s="345"/>
      <c r="K55" s="345"/>
      <c r="L55" s="345"/>
      <c r="M55" s="345"/>
      <c r="N55" s="346"/>
      <c r="O55" s="339"/>
      <c r="P55" s="527"/>
      <c r="Q55" s="523"/>
    </row>
    <row r="56" spans="2:17" ht="18" customHeight="1" x14ac:dyDescent="0.15">
      <c r="B56" s="524"/>
      <c r="C56" s="525"/>
      <c r="D56" s="526"/>
      <c r="E56" s="345"/>
      <c r="F56" s="345"/>
      <c r="G56" s="345"/>
      <c r="H56" s="345"/>
      <c r="I56" s="345"/>
      <c r="J56" s="345"/>
      <c r="K56" s="345"/>
      <c r="L56" s="345"/>
      <c r="M56" s="345"/>
      <c r="N56" s="346"/>
      <c r="O56" s="347"/>
      <c r="P56" s="527"/>
      <c r="Q56" s="523"/>
    </row>
    <row r="57" spans="2:17" ht="18" customHeight="1" x14ac:dyDescent="0.15">
      <c r="B57" s="524"/>
      <c r="C57" s="525"/>
      <c r="D57" s="526"/>
      <c r="E57" s="345"/>
      <c r="F57" s="345"/>
      <c r="G57" s="345"/>
      <c r="H57" s="345"/>
      <c r="I57" s="345"/>
      <c r="J57" s="345"/>
      <c r="K57" s="345"/>
      <c r="L57" s="345"/>
      <c r="M57" s="345"/>
      <c r="N57" s="346"/>
      <c r="O57" s="339"/>
      <c r="P57" s="527"/>
      <c r="Q57" s="523"/>
    </row>
    <row r="58" spans="2:17" ht="18" customHeight="1" x14ac:dyDescent="0.15">
      <c r="B58" s="524"/>
      <c r="C58" s="525"/>
      <c r="D58" s="526"/>
      <c r="E58" s="345"/>
      <c r="F58" s="345"/>
      <c r="G58" s="345"/>
      <c r="H58" s="345"/>
      <c r="I58" s="345"/>
      <c r="J58" s="345"/>
      <c r="K58" s="345"/>
      <c r="L58" s="345"/>
      <c r="M58" s="345"/>
      <c r="N58" s="346"/>
      <c r="O58" s="339"/>
      <c r="P58" s="527"/>
      <c r="Q58" s="523"/>
    </row>
    <row r="59" spans="2:17" ht="18" customHeight="1" x14ac:dyDescent="0.15">
      <c r="B59" s="524"/>
      <c r="C59" s="525"/>
      <c r="D59" s="526"/>
      <c r="E59" s="345"/>
      <c r="F59" s="345"/>
      <c r="G59" s="345"/>
      <c r="H59" s="345"/>
      <c r="I59" s="345"/>
      <c r="J59" s="345"/>
      <c r="K59" s="345"/>
      <c r="L59" s="345"/>
      <c r="M59" s="345"/>
      <c r="N59" s="346"/>
      <c r="O59" s="347"/>
      <c r="P59" s="527"/>
      <c r="Q59" s="523"/>
    </row>
    <row r="60" spans="2:17" ht="18" customHeight="1" x14ac:dyDescent="0.15">
      <c r="B60" s="524"/>
      <c r="C60" s="525"/>
      <c r="D60" s="526"/>
      <c r="E60" s="345"/>
      <c r="F60" s="345"/>
      <c r="G60" s="345"/>
      <c r="H60" s="345"/>
      <c r="I60" s="345"/>
      <c r="J60" s="345"/>
      <c r="K60" s="345"/>
      <c r="L60" s="345"/>
      <c r="M60" s="345"/>
      <c r="N60" s="346"/>
      <c r="O60" s="339"/>
      <c r="P60" s="527"/>
      <c r="Q60" s="523"/>
    </row>
    <row r="61" spans="2:17" ht="18" customHeight="1" x14ac:dyDescent="0.15">
      <c r="B61" s="524"/>
      <c r="C61" s="525"/>
      <c r="D61" s="526"/>
      <c r="E61" s="345"/>
      <c r="F61" s="345"/>
      <c r="G61" s="345"/>
      <c r="H61" s="345"/>
      <c r="I61" s="345"/>
      <c r="J61" s="345"/>
      <c r="K61" s="345"/>
      <c r="L61" s="345"/>
      <c r="M61" s="345"/>
      <c r="N61" s="346"/>
      <c r="O61" s="339"/>
      <c r="P61" s="527"/>
      <c r="Q61" s="523"/>
    </row>
    <row r="62" spans="2:17" ht="18" customHeight="1" x14ac:dyDescent="0.15">
      <c r="B62" s="524"/>
      <c r="C62" s="525"/>
      <c r="D62" s="526"/>
      <c r="E62" s="345"/>
      <c r="F62" s="345"/>
      <c r="G62" s="345"/>
      <c r="H62" s="345"/>
      <c r="I62" s="345"/>
      <c r="J62" s="345"/>
      <c r="K62" s="345"/>
      <c r="L62" s="345"/>
      <c r="M62" s="345"/>
      <c r="N62" s="346"/>
      <c r="O62" s="347"/>
      <c r="P62" s="527"/>
      <c r="Q62" s="523"/>
    </row>
    <row r="63" spans="2:17" ht="18" customHeight="1" x14ac:dyDescent="0.15">
      <c r="B63" s="524"/>
      <c r="C63" s="525"/>
      <c r="D63" s="526"/>
      <c r="E63" s="345"/>
      <c r="F63" s="345"/>
      <c r="G63" s="345"/>
      <c r="H63" s="345"/>
      <c r="I63" s="345"/>
      <c r="J63" s="345"/>
      <c r="K63" s="345"/>
      <c r="L63" s="345"/>
      <c r="M63" s="345"/>
      <c r="N63" s="346"/>
      <c r="O63" s="339"/>
      <c r="P63" s="527"/>
      <c r="Q63" s="523"/>
    </row>
    <row r="64" spans="2:17" ht="18" customHeight="1" x14ac:dyDescent="0.15">
      <c r="B64" s="524"/>
      <c r="C64" s="525"/>
      <c r="D64" s="526"/>
      <c r="E64" s="345"/>
      <c r="F64" s="345"/>
      <c r="G64" s="345"/>
      <c r="H64" s="345"/>
      <c r="I64" s="345"/>
      <c r="J64" s="345"/>
      <c r="K64" s="345"/>
      <c r="L64" s="345"/>
      <c r="M64" s="345"/>
      <c r="N64" s="346"/>
      <c r="O64" s="339"/>
      <c r="P64" s="527"/>
      <c r="Q64" s="523"/>
    </row>
    <row r="65" spans="2:17" ht="18" customHeight="1" x14ac:dyDescent="0.15">
      <c r="B65" s="524"/>
      <c r="C65" s="525"/>
      <c r="D65" s="526"/>
      <c r="E65" s="345"/>
      <c r="F65" s="345"/>
      <c r="G65" s="345"/>
      <c r="H65" s="345"/>
      <c r="I65" s="345"/>
      <c r="J65" s="345"/>
      <c r="K65" s="345"/>
      <c r="L65" s="345"/>
      <c r="M65" s="345"/>
      <c r="N65" s="346"/>
      <c r="O65" s="347"/>
      <c r="P65" s="527"/>
      <c r="Q65" s="523"/>
    </row>
    <row r="66" spans="2:17" ht="18" customHeight="1" x14ac:dyDescent="0.15">
      <c r="B66" s="524"/>
      <c r="C66" s="525"/>
      <c r="D66" s="526"/>
      <c r="E66" s="345"/>
      <c r="F66" s="345"/>
      <c r="G66" s="345"/>
      <c r="H66" s="345"/>
      <c r="I66" s="345"/>
      <c r="J66" s="345"/>
      <c r="K66" s="345"/>
      <c r="L66" s="345"/>
      <c r="M66" s="345"/>
      <c r="N66" s="346"/>
      <c r="O66" s="339"/>
      <c r="P66" s="527"/>
      <c r="Q66" s="523"/>
    </row>
  </sheetData>
  <sheetProtection insertRows="0" deleteRows="0" autoFilter="0"/>
  <mergeCells count="81">
    <mergeCell ref="B64:B66"/>
    <mergeCell ref="C64:C66"/>
    <mergeCell ref="D64:D66"/>
    <mergeCell ref="P64:P66"/>
    <mergeCell ref="Q64:Q66"/>
    <mergeCell ref="B61:B63"/>
    <mergeCell ref="C61:C63"/>
    <mergeCell ref="D61:D63"/>
    <mergeCell ref="P61:P63"/>
    <mergeCell ref="Q61:Q63"/>
    <mergeCell ref="B55:B57"/>
    <mergeCell ref="C55:C57"/>
    <mergeCell ref="D55:D57"/>
    <mergeCell ref="P55:P57"/>
    <mergeCell ref="Q55:Q57"/>
    <mergeCell ref="B52:B54"/>
    <mergeCell ref="C52:C54"/>
    <mergeCell ref="D52:D54"/>
    <mergeCell ref="P52:P54"/>
    <mergeCell ref="Q46:Q48"/>
    <mergeCell ref="B49:B51"/>
    <mergeCell ref="C49:C51"/>
    <mergeCell ref="D49:D51"/>
    <mergeCell ref="P49:P51"/>
    <mergeCell ref="Q49:Q51"/>
    <mergeCell ref="Q52:Q54"/>
    <mergeCell ref="B46:B48"/>
    <mergeCell ref="C46:C48"/>
    <mergeCell ref="D46:D48"/>
    <mergeCell ref="P46:P48"/>
    <mergeCell ref="B58:B60"/>
    <mergeCell ref="C58:C60"/>
    <mergeCell ref="D58:D60"/>
    <mergeCell ref="P58:P60"/>
    <mergeCell ref="Q58:Q60"/>
    <mergeCell ref="B43:B45"/>
    <mergeCell ref="C43:C45"/>
    <mergeCell ref="D43:D45"/>
    <mergeCell ref="P43:P45"/>
    <mergeCell ref="Q43:Q45"/>
    <mergeCell ref="B40:B42"/>
    <mergeCell ref="C40:C42"/>
    <mergeCell ref="D40:D42"/>
    <mergeCell ref="P40:P42"/>
    <mergeCell ref="Q40:Q42"/>
    <mergeCell ref="B37:B39"/>
    <mergeCell ref="C37:C39"/>
    <mergeCell ref="D37:D39"/>
    <mergeCell ref="P37:P39"/>
    <mergeCell ref="Q37:Q39"/>
    <mergeCell ref="B34:B36"/>
    <mergeCell ref="C34:C36"/>
    <mergeCell ref="D34:D36"/>
    <mergeCell ref="P34:P36"/>
    <mergeCell ref="Q34:Q36"/>
    <mergeCell ref="Q31:Q33"/>
    <mergeCell ref="B28:B30"/>
    <mergeCell ref="C28:C30"/>
    <mergeCell ref="D28:D30"/>
    <mergeCell ref="P28:P30"/>
    <mergeCell ref="Q28:Q30"/>
    <mergeCell ref="B31:B33"/>
    <mergeCell ref="C31:C33"/>
    <mergeCell ref="D31:D33"/>
    <mergeCell ref="P31:P33"/>
    <mergeCell ref="B4:Q4"/>
    <mergeCell ref="R5:X9"/>
    <mergeCell ref="B26:D26"/>
    <mergeCell ref="B5:D5"/>
    <mergeCell ref="E5:G5"/>
    <mergeCell ref="N5:P5"/>
    <mergeCell ref="Q5:Q7"/>
    <mergeCell ref="B6:B7"/>
    <mergeCell ref="C6:D6"/>
    <mergeCell ref="E6:E7"/>
    <mergeCell ref="F6:F7"/>
    <mergeCell ref="G6:G7"/>
    <mergeCell ref="N6:N7"/>
    <mergeCell ref="O6:O7"/>
    <mergeCell ref="P6:P7"/>
    <mergeCell ref="H5:M7"/>
  </mergeCells>
  <phoneticPr fontId="2"/>
  <dataValidations count="2">
    <dataValidation imeMode="off" allowBlank="1" showInputMessage="1" showErrorMessage="1" sqref="C27:D27 C23 C24:D25 C22:D22 B22:B27 H23:M27 E23:F27 B9:D21" xr:uid="{00000000-0002-0000-0100-000000000000}"/>
    <dataValidation imeMode="disabled" allowBlank="1" showInputMessage="1" showErrorMessage="1" sqref="E26:F26 E8:M22" xr:uid="{00000000-0002-0000-0100-000001000000}"/>
  </dataValidations>
  <printOptions horizontalCentered="1"/>
  <pageMargins left="0.31496062992125984" right="0.31496062992125984" top="0.70866141732283472" bottom="0.19685039370078741" header="0.51181102362204722" footer="0.51181102362204722"/>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U52"/>
  <sheetViews>
    <sheetView showZeros="0" view="pageBreakPreview" zoomScale="85" zoomScaleNormal="100" zoomScaleSheetLayoutView="85" workbookViewId="0">
      <selection activeCell="H16" sqref="H16"/>
    </sheetView>
  </sheetViews>
  <sheetFormatPr defaultColWidth="9" defaultRowHeight="16.5" x14ac:dyDescent="0.4"/>
  <cols>
    <col min="1" max="1" width="1.25" style="45" customWidth="1"/>
    <col min="2" max="2" width="6.5" style="45" customWidth="1"/>
    <col min="3" max="3" width="11.375" style="52" customWidth="1"/>
    <col min="4" max="4" width="16.625" style="45" customWidth="1"/>
    <col min="5" max="5" width="15.875" style="45" customWidth="1"/>
    <col min="6" max="6" width="7.25" style="45" customWidth="1"/>
    <col min="7" max="8" width="12.75" style="45" customWidth="1"/>
    <col min="9" max="9" width="14.875" style="45" customWidth="1"/>
    <col min="10" max="10" width="6.75" style="45" customWidth="1"/>
    <col min="11" max="11" width="9.875" style="45" customWidth="1"/>
    <col min="12" max="12" width="11.125" style="45" customWidth="1"/>
    <col min="13" max="13" width="8.25" style="45" customWidth="1"/>
    <col min="14" max="14" width="1.25" style="45" customWidth="1"/>
    <col min="15" max="15" width="9" style="45"/>
    <col min="16" max="19" width="16.25" style="45" customWidth="1"/>
    <col min="20" max="16384" width="9" style="45"/>
  </cols>
  <sheetData>
    <row r="1" spans="2:21" s="44" customFormat="1" ht="17.25" customHeight="1" x14ac:dyDescent="0.45">
      <c r="B1" s="284" t="s">
        <v>78</v>
      </c>
      <c r="C1" s="102"/>
      <c r="D1" s="103"/>
      <c r="E1" s="103"/>
      <c r="F1" s="103"/>
      <c r="G1" s="103"/>
      <c r="H1" s="103"/>
      <c r="I1" s="133"/>
      <c r="J1" s="205"/>
      <c r="K1" s="133"/>
      <c r="M1" s="103"/>
    </row>
    <row r="2" spans="2:21" s="44" customFormat="1" ht="18.75" customHeight="1" x14ac:dyDescent="0.15">
      <c r="B2" s="104"/>
      <c r="D2" s="153"/>
      <c r="E2" s="421" t="s">
        <v>603</v>
      </c>
      <c r="F2" s="154" t="s">
        <v>243</v>
      </c>
      <c r="G2" s="154"/>
      <c r="H2" s="154"/>
      <c r="J2" s="205" t="s">
        <v>403</v>
      </c>
      <c r="K2" s="542"/>
      <c r="L2" s="542"/>
      <c r="M2" s="542"/>
    </row>
    <row r="3" spans="2:21" s="44" customFormat="1" ht="15" customHeight="1" x14ac:dyDescent="0.15">
      <c r="B3" s="546" t="s">
        <v>318</v>
      </c>
      <c r="C3" s="546"/>
      <c r="D3" s="546"/>
      <c r="E3" s="546"/>
      <c r="F3" s="546"/>
      <c r="G3" s="546"/>
      <c r="H3" s="546"/>
      <c r="I3" s="546"/>
      <c r="J3" s="546"/>
      <c r="K3" s="546"/>
      <c r="L3" s="546"/>
      <c r="M3" s="546"/>
    </row>
    <row r="4" spans="2:21" s="44" customFormat="1" ht="27" customHeight="1" x14ac:dyDescent="0.15">
      <c r="B4" s="547" t="s">
        <v>497</v>
      </c>
      <c r="C4" s="547"/>
      <c r="D4" s="547"/>
      <c r="E4" s="547"/>
      <c r="F4" s="547"/>
      <c r="G4" s="547"/>
      <c r="H4" s="547"/>
      <c r="I4" s="547"/>
      <c r="J4" s="547"/>
      <c r="K4" s="547"/>
      <c r="L4" s="547"/>
      <c r="M4" s="547"/>
    </row>
    <row r="5" spans="2:21" s="44" customFormat="1" ht="27" customHeight="1" x14ac:dyDescent="0.15">
      <c r="B5" s="547" t="s">
        <v>496</v>
      </c>
      <c r="C5" s="547"/>
      <c r="D5" s="547"/>
      <c r="E5" s="547"/>
      <c r="F5" s="547"/>
      <c r="G5" s="547"/>
      <c r="H5" s="547"/>
      <c r="I5" s="547"/>
      <c r="J5" s="547"/>
      <c r="K5" s="547"/>
      <c r="L5" s="547"/>
      <c r="M5" s="547"/>
    </row>
    <row r="6" spans="2:21" s="44" customFormat="1" ht="28.5" customHeight="1" x14ac:dyDescent="0.15">
      <c r="B6" s="548" t="s">
        <v>404</v>
      </c>
      <c r="C6" s="548"/>
      <c r="D6" s="548"/>
      <c r="E6" s="548"/>
      <c r="F6" s="548"/>
      <c r="G6" s="548"/>
      <c r="H6" s="548"/>
      <c r="I6" s="548"/>
      <c r="J6" s="548"/>
      <c r="K6" s="548"/>
      <c r="L6" s="548"/>
      <c r="M6" s="548"/>
    </row>
    <row r="7" spans="2:21" ht="36" customHeight="1" x14ac:dyDescent="0.4">
      <c r="B7" s="127" t="s">
        <v>51</v>
      </c>
      <c r="C7" s="128" t="s">
        <v>52</v>
      </c>
      <c r="D7" s="564" t="s">
        <v>285</v>
      </c>
      <c r="E7" s="565"/>
      <c r="F7" s="129" t="s">
        <v>91</v>
      </c>
      <c r="G7" s="130" t="s">
        <v>487</v>
      </c>
      <c r="H7" s="128" t="s">
        <v>486</v>
      </c>
      <c r="I7" s="131" t="s">
        <v>485</v>
      </c>
      <c r="J7" s="281" t="s">
        <v>53</v>
      </c>
      <c r="K7" s="282" t="s">
        <v>54</v>
      </c>
      <c r="L7" s="283" t="s">
        <v>55</v>
      </c>
      <c r="M7" s="162" t="s">
        <v>495</v>
      </c>
      <c r="O7" s="500" t="s">
        <v>502</v>
      </c>
      <c r="P7" s="501"/>
      <c r="Q7" s="501"/>
      <c r="R7" s="501"/>
      <c r="S7" s="501"/>
      <c r="T7" s="501"/>
      <c r="U7" s="501"/>
    </row>
    <row r="8" spans="2:21" ht="19.5" customHeight="1" x14ac:dyDescent="0.4">
      <c r="B8" s="369"/>
      <c r="C8" s="370"/>
      <c r="D8" s="566"/>
      <c r="E8" s="567"/>
      <c r="F8" s="371"/>
      <c r="G8" s="372"/>
      <c r="H8" s="373"/>
      <c r="I8" s="348">
        <f>G8-H8</f>
        <v>0</v>
      </c>
      <c r="J8" s="384"/>
      <c r="K8" s="385"/>
      <c r="L8" s="386"/>
      <c r="M8" s="387"/>
      <c r="O8" s="500"/>
      <c r="P8" s="501"/>
      <c r="Q8" s="501"/>
      <c r="R8" s="501"/>
      <c r="S8" s="501"/>
      <c r="T8" s="501"/>
      <c r="U8" s="501"/>
    </row>
    <row r="9" spans="2:21" ht="19.5" customHeight="1" x14ac:dyDescent="0.4">
      <c r="B9" s="369"/>
      <c r="C9" s="370"/>
      <c r="D9" s="531"/>
      <c r="E9" s="532"/>
      <c r="F9" s="374"/>
      <c r="G9" s="375"/>
      <c r="H9" s="376"/>
      <c r="I9" s="348">
        <f ca="1">IF((OFFSET(I9,-1,0)+G9-H9)&gt;=0,OFFSET(I9,-1,0)+G9-H9,"")</f>
        <v>0</v>
      </c>
      <c r="J9" s="388"/>
      <c r="K9" s="389"/>
      <c r="L9" s="390"/>
      <c r="M9" s="387"/>
      <c r="O9" s="500"/>
      <c r="P9" s="501"/>
      <c r="Q9" s="501"/>
      <c r="R9" s="501"/>
      <c r="S9" s="501"/>
      <c r="T9" s="501"/>
      <c r="U9" s="501"/>
    </row>
    <row r="10" spans="2:21" ht="19.5" customHeight="1" x14ac:dyDescent="0.4">
      <c r="B10" s="377"/>
      <c r="C10" s="370"/>
      <c r="D10" s="531"/>
      <c r="E10" s="532"/>
      <c r="F10" s="374"/>
      <c r="G10" s="372"/>
      <c r="H10" s="373"/>
      <c r="I10" s="348">
        <f t="shared" ref="I10" ca="1" si="0">IF((OFFSET(I10,-1,0)+G10-H10)&gt;=0,OFFSET(I10,-1,0)+G10-H10,"")</f>
        <v>0</v>
      </c>
      <c r="J10" s="388"/>
      <c r="K10" s="389"/>
      <c r="L10" s="390"/>
      <c r="M10" s="387"/>
    </row>
    <row r="11" spans="2:21" ht="19.5" customHeight="1" x14ac:dyDescent="0.4">
      <c r="B11" s="377"/>
      <c r="C11" s="370"/>
      <c r="D11" s="531"/>
      <c r="E11" s="532"/>
      <c r="F11" s="378"/>
      <c r="G11" s="375"/>
      <c r="H11" s="376"/>
      <c r="I11" s="349">
        <f ca="1">IF((OFFSET(I11,-1,0)+G11-H11)&gt;=0,OFFSET(I11,-1,0)+G11-H11,"")</f>
        <v>0</v>
      </c>
      <c r="J11" s="388"/>
      <c r="K11" s="389"/>
      <c r="L11" s="390"/>
      <c r="M11" s="387"/>
    </row>
    <row r="12" spans="2:21" ht="19.5" customHeight="1" x14ac:dyDescent="0.4">
      <c r="B12" s="377"/>
      <c r="C12" s="370"/>
      <c r="D12" s="531"/>
      <c r="E12" s="532"/>
      <c r="F12" s="374"/>
      <c r="G12" s="375"/>
      <c r="H12" s="376"/>
      <c r="I12" s="348">
        <f ca="1">IF((OFFSET(I12,-1,0)+G12-H12)&gt;=0,OFFSET(I12,-1,0)+G12-H12,"")</f>
        <v>0</v>
      </c>
      <c r="J12" s="388"/>
      <c r="K12" s="389"/>
      <c r="L12" s="390"/>
      <c r="M12" s="387"/>
    </row>
    <row r="13" spans="2:21" ht="19.5" customHeight="1" x14ac:dyDescent="0.4">
      <c r="B13" s="377"/>
      <c r="C13" s="370"/>
      <c r="D13" s="531"/>
      <c r="E13" s="532"/>
      <c r="F13" s="374"/>
      <c r="G13" s="372"/>
      <c r="H13" s="376"/>
      <c r="I13" s="348">
        <f t="shared" ref="I13:I23" ca="1" si="1">IF((OFFSET(I13,-1,0)+G13-H13)&gt;=0,OFFSET(I13,-1,0)+G13-H13,"")</f>
        <v>0</v>
      </c>
      <c r="J13" s="388"/>
      <c r="K13" s="389"/>
      <c r="L13" s="390"/>
      <c r="M13" s="387"/>
    </row>
    <row r="14" spans="2:21" ht="19.5" customHeight="1" x14ac:dyDescent="0.4">
      <c r="B14" s="377"/>
      <c r="C14" s="370"/>
      <c r="D14" s="531"/>
      <c r="E14" s="532"/>
      <c r="F14" s="374"/>
      <c r="G14" s="375"/>
      <c r="H14" s="376"/>
      <c r="I14" s="348">
        <f t="shared" ca="1" si="1"/>
        <v>0</v>
      </c>
      <c r="J14" s="388"/>
      <c r="K14" s="389"/>
      <c r="L14" s="390"/>
      <c r="M14" s="387"/>
    </row>
    <row r="15" spans="2:21" ht="19.5" customHeight="1" x14ac:dyDescent="0.4">
      <c r="B15" s="379"/>
      <c r="C15" s="380"/>
      <c r="D15" s="568"/>
      <c r="E15" s="569"/>
      <c r="F15" s="381"/>
      <c r="G15" s="382"/>
      <c r="H15" s="376"/>
      <c r="I15" s="350">
        <f t="shared" ca="1" si="1"/>
        <v>0</v>
      </c>
      <c r="J15" s="391"/>
      <c r="K15" s="392"/>
      <c r="L15" s="393"/>
      <c r="M15" s="387"/>
    </row>
    <row r="16" spans="2:21" ht="19.5" customHeight="1" x14ac:dyDescent="0.4">
      <c r="B16" s="379"/>
      <c r="C16" s="380"/>
      <c r="D16" s="568"/>
      <c r="E16" s="569"/>
      <c r="F16" s="381"/>
      <c r="G16" s="382"/>
      <c r="H16" s="376"/>
      <c r="I16" s="350">
        <f t="shared" ca="1" si="1"/>
        <v>0</v>
      </c>
      <c r="J16" s="391"/>
      <c r="K16" s="392"/>
      <c r="L16" s="393"/>
      <c r="M16" s="387"/>
    </row>
    <row r="17" spans="1:21" ht="19.5" customHeight="1" x14ac:dyDescent="0.4">
      <c r="B17" s="379"/>
      <c r="C17" s="380"/>
      <c r="D17" s="533"/>
      <c r="E17" s="534"/>
      <c r="F17" s="381"/>
      <c r="G17" s="382"/>
      <c r="H17" s="376"/>
      <c r="I17" s="350">
        <f t="shared" ca="1" si="1"/>
        <v>0</v>
      </c>
      <c r="J17" s="391"/>
      <c r="K17" s="392"/>
      <c r="L17" s="393"/>
      <c r="M17" s="387"/>
    </row>
    <row r="18" spans="1:21" ht="19.5" customHeight="1" x14ac:dyDescent="0.4">
      <c r="B18" s="379"/>
      <c r="C18" s="380"/>
      <c r="D18" s="533"/>
      <c r="E18" s="534"/>
      <c r="F18" s="381"/>
      <c r="G18" s="382"/>
      <c r="H18" s="376"/>
      <c r="I18" s="350">
        <f t="shared" ca="1" si="1"/>
        <v>0</v>
      </c>
      <c r="J18" s="391"/>
      <c r="K18" s="392"/>
      <c r="L18" s="393"/>
      <c r="M18" s="387"/>
    </row>
    <row r="19" spans="1:21" ht="19.5" customHeight="1" x14ac:dyDescent="0.4">
      <c r="B19" s="379"/>
      <c r="C19" s="380"/>
      <c r="D19" s="533"/>
      <c r="E19" s="534"/>
      <c r="F19" s="381"/>
      <c r="G19" s="382"/>
      <c r="H19" s="376"/>
      <c r="I19" s="350">
        <f t="shared" ca="1" si="1"/>
        <v>0</v>
      </c>
      <c r="J19" s="391"/>
      <c r="K19" s="392"/>
      <c r="L19" s="393"/>
      <c r="M19" s="387"/>
    </row>
    <row r="20" spans="1:21" ht="19.5" customHeight="1" x14ac:dyDescent="0.4">
      <c r="B20" s="379"/>
      <c r="C20" s="380"/>
      <c r="D20" s="533"/>
      <c r="E20" s="534"/>
      <c r="F20" s="381"/>
      <c r="G20" s="382"/>
      <c r="H20" s="383"/>
      <c r="I20" s="350">
        <f t="shared" ca="1" si="1"/>
        <v>0</v>
      </c>
      <c r="J20" s="391"/>
      <c r="K20" s="392"/>
      <c r="L20" s="393"/>
      <c r="M20" s="387"/>
    </row>
    <row r="21" spans="1:21" ht="19.5" customHeight="1" x14ac:dyDescent="0.4">
      <c r="B21" s="377"/>
      <c r="C21" s="370"/>
      <c r="D21" s="531"/>
      <c r="E21" s="532"/>
      <c r="F21" s="374"/>
      <c r="G21" s="375"/>
      <c r="H21" s="376"/>
      <c r="I21" s="348">
        <f t="shared" ca="1" si="1"/>
        <v>0</v>
      </c>
      <c r="J21" s="388"/>
      <c r="K21" s="389"/>
      <c r="L21" s="390"/>
      <c r="M21" s="387"/>
    </row>
    <row r="22" spans="1:21" ht="19.5" customHeight="1" x14ac:dyDescent="0.4">
      <c r="B22" s="377"/>
      <c r="C22" s="370"/>
      <c r="D22" s="531"/>
      <c r="E22" s="532"/>
      <c r="F22" s="374"/>
      <c r="G22" s="375"/>
      <c r="H22" s="376"/>
      <c r="I22" s="348">
        <f t="shared" ref="I22" ca="1" si="2">IF((OFFSET(I22,-1,0)+G22-H22)&gt;=0,OFFSET(I22,-1,0)+G22-H22,"")</f>
        <v>0</v>
      </c>
      <c r="J22" s="388"/>
      <c r="K22" s="389"/>
      <c r="L22" s="390"/>
      <c r="M22" s="387"/>
    </row>
    <row r="23" spans="1:21" ht="19.5" customHeight="1" x14ac:dyDescent="0.4">
      <c r="B23" s="377"/>
      <c r="C23" s="370"/>
      <c r="D23" s="531"/>
      <c r="E23" s="532"/>
      <c r="F23" s="374"/>
      <c r="G23" s="375"/>
      <c r="H23" s="376"/>
      <c r="I23" s="348">
        <f t="shared" ca="1" si="1"/>
        <v>0</v>
      </c>
      <c r="J23" s="388"/>
      <c r="K23" s="389"/>
      <c r="L23" s="390"/>
      <c r="M23" s="387"/>
    </row>
    <row r="24" spans="1:21" ht="16.5" customHeight="1" thickBot="1" x14ac:dyDescent="0.45">
      <c r="B24" s="144"/>
      <c r="C24" s="145"/>
      <c r="D24" s="149" t="s">
        <v>246</v>
      </c>
      <c r="E24" s="170"/>
      <c r="F24" s="146"/>
      <c r="G24" s="206"/>
      <c r="H24" s="279"/>
      <c r="I24" s="280"/>
      <c r="J24" s="147"/>
      <c r="K24" s="148"/>
      <c r="L24" s="207"/>
      <c r="M24" s="177"/>
    </row>
    <row r="25" spans="1:21" ht="19.5" customHeight="1" thickTop="1" x14ac:dyDescent="0.4">
      <c r="B25" s="537" t="s">
        <v>56</v>
      </c>
      <c r="C25" s="538"/>
      <c r="D25" s="538"/>
      <c r="E25" s="538"/>
      <c r="F25" s="539"/>
      <c r="G25" s="351" t="str">
        <f ca="1">IF(SUM(G8:OFFSET(G25,-1,0))&gt;0,SUM(G8:OFFSET(G25,-1,0)),"")</f>
        <v/>
      </c>
      <c r="H25" s="352" t="str">
        <f ca="1">IF(SUM(H8:OFFSET(H25,-1,0))&gt;0,SUM(H8:OFFSET(H25,-1,0)),"")</f>
        <v/>
      </c>
      <c r="I25" s="353" t="str">
        <f ca="1">IFERROR(SUM(G25-H25),"")</f>
        <v/>
      </c>
      <c r="J25" s="199"/>
      <c r="K25" s="200"/>
      <c r="L25" s="201"/>
      <c r="M25" s="202"/>
    </row>
    <row r="26" spans="1:21" ht="18.75" customHeight="1" x14ac:dyDescent="0.4">
      <c r="B26" s="105" t="s">
        <v>57</v>
      </c>
      <c r="C26" s="106"/>
      <c r="D26" s="107"/>
      <c r="E26" s="107"/>
      <c r="F26" s="108"/>
      <c r="G26" s="108"/>
      <c r="H26" s="109"/>
      <c r="I26" s="110"/>
      <c r="J26" s="110"/>
      <c r="K26" s="110"/>
    </row>
    <row r="27" spans="1:21" ht="14.25" customHeight="1" x14ac:dyDescent="0.4">
      <c r="B27" s="151"/>
      <c r="C27" s="151"/>
      <c r="D27" s="151"/>
      <c r="E27" s="151"/>
      <c r="F27" s="151"/>
      <c r="G27" s="151"/>
      <c r="H27" s="151"/>
      <c r="I27" s="151"/>
      <c r="J27" s="151"/>
      <c r="K27" s="151"/>
      <c r="P27" s="46"/>
      <c r="Q27" s="46"/>
      <c r="R27" s="46"/>
      <c r="S27" s="46"/>
      <c r="T27" s="46"/>
      <c r="U27" s="46"/>
    </row>
    <row r="28" spans="1:21" s="48" customFormat="1" ht="19.5" customHeight="1" x14ac:dyDescent="0.45">
      <c r="A28" s="111"/>
      <c r="B28" s="112" t="s">
        <v>90</v>
      </c>
      <c r="C28" s="208">
        <v>1</v>
      </c>
      <c r="D28" s="550" t="s">
        <v>132</v>
      </c>
      <c r="E28" s="550"/>
      <c r="F28" s="45"/>
      <c r="G28" s="114" t="s">
        <v>90</v>
      </c>
      <c r="H28" s="134">
        <v>2</v>
      </c>
      <c r="I28" s="135" t="s">
        <v>131</v>
      </c>
      <c r="J28" s="45"/>
      <c r="K28" s="113" t="s">
        <v>58</v>
      </c>
      <c r="L28" s="115"/>
      <c r="N28" s="111"/>
      <c r="O28" s="137"/>
    </row>
    <row r="29" spans="1:21" s="48" customFormat="1" ht="19.5" customHeight="1" x14ac:dyDescent="0.45">
      <c r="A29" s="111"/>
      <c r="B29" s="540" t="s">
        <v>59</v>
      </c>
      <c r="C29" s="540"/>
      <c r="D29" s="535" t="s">
        <v>60</v>
      </c>
      <c r="E29" s="536"/>
      <c r="F29" s="116"/>
      <c r="G29" s="540" t="s">
        <v>59</v>
      </c>
      <c r="H29" s="540"/>
      <c r="I29" s="535" t="s">
        <v>60</v>
      </c>
      <c r="J29" s="543"/>
      <c r="K29" s="536"/>
      <c r="L29" s="47"/>
      <c r="N29" s="111"/>
    </row>
    <row r="30" spans="1:21" s="48" customFormat="1" ht="19.5" customHeight="1" x14ac:dyDescent="0.45">
      <c r="A30" s="111"/>
      <c r="B30" s="540"/>
      <c r="C30" s="540"/>
      <c r="D30" s="55" t="s">
        <v>87</v>
      </c>
      <c r="E30" s="132" t="s">
        <v>88</v>
      </c>
      <c r="F30" s="116"/>
      <c r="G30" s="540"/>
      <c r="H30" s="540"/>
      <c r="I30" s="55" t="s">
        <v>87</v>
      </c>
      <c r="J30" s="558" t="s">
        <v>88</v>
      </c>
      <c r="K30" s="559"/>
      <c r="L30" s="47"/>
      <c r="N30" s="111"/>
    </row>
    <row r="31" spans="1:21" s="48" customFormat="1" ht="19.5" customHeight="1" x14ac:dyDescent="0.45">
      <c r="A31" s="111"/>
      <c r="B31" s="541" t="s">
        <v>430</v>
      </c>
      <c r="C31" s="541"/>
      <c r="D31" s="354">
        <f>SUMIFS($G$8:$G$24,$C$8:$C$24,B31,$F$8:$F$24,$C$28)</f>
        <v>0</v>
      </c>
      <c r="E31" s="355"/>
      <c r="F31" s="116"/>
      <c r="G31" s="541" t="s">
        <v>430</v>
      </c>
      <c r="H31" s="541"/>
      <c r="I31" s="354">
        <f>SUMIFS($G$8:$G$24,$C$8:$C$24,G31,$F$8:$F$24,$H$28)</f>
        <v>0</v>
      </c>
      <c r="J31" s="544"/>
      <c r="K31" s="545"/>
      <c r="L31" s="47"/>
      <c r="N31" s="111"/>
    </row>
    <row r="32" spans="1:21" s="48" customFormat="1" ht="19.5" customHeight="1" x14ac:dyDescent="0.45">
      <c r="A32" s="111"/>
      <c r="B32" s="541" t="s">
        <v>431</v>
      </c>
      <c r="C32" s="541"/>
      <c r="D32" s="356">
        <f>SUMIFS($G$8:$G$24,$C$8:$C$24,B32,$F$8:$F$24,$C$28)</f>
        <v>0</v>
      </c>
      <c r="E32" s="355"/>
      <c r="F32" s="116"/>
      <c r="G32" s="541" t="s">
        <v>431</v>
      </c>
      <c r="H32" s="541"/>
      <c r="I32" s="356">
        <f>SUMIFS($G$8:$G$24,$C$8:$C$24,G32,$F$8:$F$24,$H$28)</f>
        <v>0</v>
      </c>
      <c r="J32" s="544"/>
      <c r="K32" s="545"/>
      <c r="L32" s="47"/>
      <c r="N32" s="111"/>
    </row>
    <row r="33" spans="1:15" s="48" customFormat="1" ht="19.5" customHeight="1" x14ac:dyDescent="0.45">
      <c r="A33" s="111"/>
      <c r="B33" s="541" t="s">
        <v>432</v>
      </c>
      <c r="C33" s="541"/>
      <c r="D33" s="356">
        <f>SUMIFS($G$8:$G$24,$C$8:$C$24,B33,$F$8:$F$24,$C$28)</f>
        <v>0</v>
      </c>
      <c r="E33" s="355"/>
      <c r="F33" s="116"/>
      <c r="G33" s="541" t="s">
        <v>432</v>
      </c>
      <c r="H33" s="541"/>
      <c r="I33" s="356">
        <f>SUMIFS($G$8:$G$24,$C$8:$C$24,G33,$F$8:$F$24,$H$28)</f>
        <v>0</v>
      </c>
      <c r="J33" s="544"/>
      <c r="K33" s="545"/>
      <c r="L33" s="47"/>
      <c r="N33" s="111"/>
    </row>
    <row r="34" spans="1:15" s="48" customFormat="1" ht="19.5" customHeight="1" x14ac:dyDescent="0.45">
      <c r="A34" s="111"/>
      <c r="B34" s="541" t="s">
        <v>433</v>
      </c>
      <c r="C34" s="541"/>
      <c r="D34" s="357"/>
      <c r="E34" s="358">
        <f>SUMIFS($H$8:$H$24,$C$8:$C$24,B34,$F$8:$F$24,$C$28)</f>
        <v>0</v>
      </c>
      <c r="F34" s="116"/>
      <c r="G34" s="541" t="s">
        <v>433</v>
      </c>
      <c r="H34" s="541"/>
      <c r="I34" s="357"/>
      <c r="J34" s="553">
        <f>SUMIFS($H$8:$H$24,$C$8:$C$24,G34,$F$8:$F$24,$H$28)</f>
        <v>0</v>
      </c>
      <c r="K34" s="554">
        <f>SUMIF($C$8:$C$23,H34,$H$8:$H$23)</f>
        <v>0</v>
      </c>
      <c r="L34" s="47"/>
      <c r="N34" s="111"/>
    </row>
    <row r="35" spans="1:15" s="48" customFormat="1" ht="19.5" customHeight="1" x14ac:dyDescent="0.45">
      <c r="A35" s="111"/>
      <c r="B35" s="541" t="s">
        <v>434</v>
      </c>
      <c r="C35" s="541"/>
      <c r="D35" s="357"/>
      <c r="E35" s="358">
        <f>SUMIFS($H$8:$H$24,$C$8:$C$24,B35,$F$8:$F$24,$C$28)</f>
        <v>0</v>
      </c>
      <c r="F35" s="116"/>
      <c r="G35" s="541" t="s">
        <v>434</v>
      </c>
      <c r="H35" s="541"/>
      <c r="I35" s="357"/>
      <c r="J35" s="553">
        <f>SUMIFS($H$8:$H$24,$C$8:$C$24,G35,$F$8:$F$24,$H$28)</f>
        <v>0</v>
      </c>
      <c r="K35" s="554">
        <f>SUMIF($C$8:$C$23,H35,$H$8:$H$23)</f>
        <v>0</v>
      </c>
      <c r="L35" s="47"/>
      <c r="N35" s="111"/>
    </row>
    <row r="36" spans="1:15" s="48" customFormat="1" ht="19.5" customHeight="1" x14ac:dyDescent="0.45">
      <c r="A36" s="111"/>
      <c r="B36" s="541" t="s">
        <v>435</v>
      </c>
      <c r="C36" s="541"/>
      <c r="D36" s="357"/>
      <c r="E36" s="358">
        <f>SUMIFS($H$8:$H$24,$C$8:$C$24,B36,$F$8:$F$24,$C$28)</f>
        <v>0</v>
      </c>
      <c r="F36" s="116"/>
      <c r="G36" s="541" t="s">
        <v>435</v>
      </c>
      <c r="H36" s="541"/>
      <c r="I36" s="357"/>
      <c r="J36" s="553">
        <f>SUMIFS($H$8:$H$24,$C$8:$C$24,G36,$F$8:$F$24,$H$28)</f>
        <v>0</v>
      </c>
      <c r="K36" s="554">
        <f>SUMIF($C$8:$C$23,H36,$H$8:$H$23)</f>
        <v>0</v>
      </c>
      <c r="L36" s="47"/>
      <c r="N36" s="111"/>
    </row>
    <row r="37" spans="1:15" s="48" customFormat="1" ht="19.5" customHeight="1" x14ac:dyDescent="0.45">
      <c r="A37" s="111"/>
      <c r="B37" s="541" t="s">
        <v>436</v>
      </c>
      <c r="C37" s="541"/>
      <c r="D37" s="357"/>
      <c r="E37" s="358">
        <f>SUMIFS($H$8:$H$24,$C$8:$C$24,B37,$F$8:$F$24,$C$28)</f>
        <v>0</v>
      </c>
      <c r="F37" s="116"/>
      <c r="G37" s="541" t="s">
        <v>436</v>
      </c>
      <c r="H37" s="541"/>
      <c r="I37" s="357"/>
      <c r="J37" s="553">
        <f>SUMIFS($H$8:$H$24,$C$8:$C$24,G37,$F$8:$F$24,$H$28)</f>
        <v>0</v>
      </c>
      <c r="K37" s="554">
        <f>SUMIF($C$8:$C$23,H37,$H$8:$H$23)</f>
        <v>0</v>
      </c>
      <c r="L37" s="47"/>
      <c r="N37" s="111"/>
    </row>
    <row r="38" spans="1:15" s="48" customFormat="1" ht="19.5" customHeight="1" x14ac:dyDescent="0.45">
      <c r="A38" s="111"/>
      <c r="B38" s="541" t="s">
        <v>437</v>
      </c>
      <c r="C38" s="541"/>
      <c r="D38" s="359"/>
      <c r="E38" s="358">
        <f>SUMIFS($H$8:$H$24,$C$8:$C$24,B38,$F$8:$F$24,$C$28)</f>
        <v>0</v>
      </c>
      <c r="F38" s="116"/>
      <c r="G38" s="541" t="s">
        <v>437</v>
      </c>
      <c r="H38" s="541"/>
      <c r="I38" s="359"/>
      <c r="J38" s="553">
        <f>SUMIFS($H$8:$H$24,$C$8:$C$24,G38,$F$8:$F$24,$H$28)</f>
        <v>0</v>
      </c>
      <c r="K38" s="554">
        <f>SUMIF($C$8:$C$23,H38,$H$8:$H$23)</f>
        <v>0</v>
      </c>
      <c r="L38" s="47"/>
      <c r="N38" s="111"/>
    </row>
    <row r="39" spans="1:15" s="48" customFormat="1" ht="19.5" customHeight="1" thickBot="1" x14ac:dyDescent="0.5">
      <c r="A39" s="111"/>
      <c r="B39" s="549" t="s">
        <v>491</v>
      </c>
      <c r="C39" s="549"/>
      <c r="D39" s="360"/>
      <c r="E39" s="361">
        <f>D40-SUM(E31:E38)</f>
        <v>0</v>
      </c>
      <c r="F39" s="116"/>
      <c r="G39" s="560" t="s">
        <v>410</v>
      </c>
      <c r="H39" s="560"/>
      <c r="I39" s="360"/>
      <c r="J39" s="555">
        <f>I40-SUM(J31:K38)</f>
        <v>0</v>
      </c>
      <c r="K39" s="556"/>
      <c r="L39" s="47"/>
      <c r="N39" s="111"/>
    </row>
    <row r="40" spans="1:15" s="48" customFormat="1" ht="19.5" customHeight="1" thickTop="1" x14ac:dyDescent="0.45">
      <c r="A40" s="111"/>
      <c r="B40" s="557" t="s">
        <v>89</v>
      </c>
      <c r="C40" s="557"/>
      <c r="D40" s="362">
        <f>SUM(D31:D39)</f>
        <v>0</v>
      </c>
      <c r="E40" s="363">
        <f>SUM(E31:E39)</f>
        <v>0</v>
      </c>
      <c r="F40" s="116"/>
      <c r="G40" s="557" t="s">
        <v>89</v>
      </c>
      <c r="H40" s="557"/>
      <c r="I40" s="362">
        <f>SUM(I31:I39)</f>
        <v>0</v>
      </c>
      <c r="J40" s="551">
        <f>SUM(J31:K39)</f>
        <v>0</v>
      </c>
      <c r="K40" s="552"/>
      <c r="L40" s="47"/>
      <c r="N40" s="111"/>
    </row>
    <row r="41" spans="1:15" s="48" customFormat="1" ht="7.5" customHeight="1" x14ac:dyDescent="0.45">
      <c r="A41" s="111"/>
      <c r="B41" s="117"/>
      <c r="C41" s="118"/>
      <c r="D41" s="119"/>
      <c r="E41" s="120"/>
      <c r="G41" s="121"/>
      <c r="H41" s="122"/>
      <c r="I41" s="123"/>
      <c r="J41" s="123"/>
      <c r="K41" s="122"/>
      <c r="L41" s="115"/>
      <c r="N41" s="111"/>
      <c r="O41" s="47"/>
    </row>
    <row r="42" spans="1:15" s="49" customFormat="1" ht="18" customHeight="1" x14ac:dyDescent="0.45">
      <c r="B42" s="50" t="s">
        <v>137</v>
      </c>
      <c r="C42" s="51"/>
      <c r="D42" s="50"/>
      <c r="E42" s="50"/>
      <c r="F42" s="50"/>
      <c r="G42" s="50"/>
      <c r="H42" s="50"/>
      <c r="I42" s="50"/>
      <c r="J42" s="124"/>
      <c r="K42" s="124"/>
      <c r="L42" s="124"/>
    </row>
    <row r="43" spans="1:15" s="49" customFormat="1" ht="18" customHeight="1" x14ac:dyDescent="0.45">
      <c r="B43" s="125" t="s">
        <v>61</v>
      </c>
      <c r="C43" s="125" t="s">
        <v>136</v>
      </c>
      <c r="D43" s="561" t="s">
        <v>492</v>
      </c>
      <c r="E43" s="562"/>
      <c r="F43" s="562"/>
      <c r="G43" s="562"/>
      <c r="H43" s="562"/>
      <c r="I43" s="562"/>
      <c r="J43" s="562"/>
      <c r="K43" s="562"/>
      <c r="L43" s="563"/>
    </row>
    <row r="44" spans="1:15" s="49" customFormat="1" ht="18" customHeight="1" x14ac:dyDescent="0.45">
      <c r="B44" s="125">
        <v>1</v>
      </c>
      <c r="C44" s="419" t="s">
        <v>113</v>
      </c>
      <c r="D44" s="528" t="s">
        <v>115</v>
      </c>
      <c r="E44" s="529"/>
      <c r="F44" s="529"/>
      <c r="G44" s="529"/>
      <c r="H44" s="529"/>
      <c r="I44" s="529"/>
      <c r="J44" s="529"/>
      <c r="K44" s="529"/>
      <c r="L44" s="530"/>
    </row>
    <row r="45" spans="1:15" s="49" customFormat="1" ht="18" customHeight="1" x14ac:dyDescent="0.45">
      <c r="B45" s="125">
        <v>2</v>
      </c>
      <c r="C45" s="419" t="s">
        <v>114</v>
      </c>
      <c r="D45" s="528" t="s">
        <v>506</v>
      </c>
      <c r="E45" s="529"/>
      <c r="F45" s="529"/>
      <c r="G45" s="529"/>
      <c r="H45" s="529"/>
      <c r="I45" s="529"/>
      <c r="J45" s="529"/>
      <c r="K45" s="529"/>
      <c r="L45" s="530"/>
    </row>
    <row r="46" spans="1:15" s="49" customFormat="1" ht="18" customHeight="1" x14ac:dyDescent="0.45">
      <c r="B46" s="125">
        <v>3</v>
      </c>
      <c r="C46" s="419" t="s">
        <v>5</v>
      </c>
      <c r="D46" s="528" t="s">
        <v>405</v>
      </c>
      <c r="E46" s="529"/>
      <c r="F46" s="529"/>
      <c r="G46" s="529"/>
      <c r="H46" s="529"/>
      <c r="I46" s="529"/>
      <c r="J46" s="529"/>
      <c r="K46" s="529"/>
      <c r="L46" s="530"/>
    </row>
    <row r="47" spans="1:15" s="49" customFormat="1" ht="18" customHeight="1" x14ac:dyDescent="0.45">
      <c r="B47" s="125">
        <v>4</v>
      </c>
      <c r="C47" s="419" t="s">
        <v>62</v>
      </c>
      <c r="D47" s="528" t="s">
        <v>63</v>
      </c>
      <c r="E47" s="529"/>
      <c r="F47" s="529"/>
      <c r="G47" s="529"/>
      <c r="H47" s="529"/>
      <c r="I47" s="529"/>
      <c r="J47" s="529"/>
      <c r="K47" s="529"/>
      <c r="L47" s="530"/>
    </row>
    <row r="48" spans="1:15" s="49" customFormat="1" ht="24.75" customHeight="1" x14ac:dyDescent="0.45">
      <c r="B48" s="125">
        <v>5</v>
      </c>
      <c r="C48" s="420" t="s">
        <v>11</v>
      </c>
      <c r="D48" s="528" t="s">
        <v>406</v>
      </c>
      <c r="E48" s="529"/>
      <c r="F48" s="529"/>
      <c r="G48" s="529"/>
      <c r="H48" s="529"/>
      <c r="I48" s="529"/>
      <c r="J48" s="529"/>
      <c r="K48" s="529"/>
      <c r="L48" s="530"/>
    </row>
    <row r="49" spans="2:12" s="49" customFormat="1" ht="24.75" customHeight="1" x14ac:dyDescent="0.45">
      <c r="B49" s="125">
        <v>6</v>
      </c>
      <c r="C49" s="419" t="s">
        <v>12</v>
      </c>
      <c r="D49" s="528" t="s">
        <v>79</v>
      </c>
      <c r="E49" s="529"/>
      <c r="F49" s="529"/>
      <c r="G49" s="529"/>
      <c r="H49" s="529"/>
      <c r="I49" s="529"/>
      <c r="J49" s="529"/>
      <c r="K49" s="529"/>
      <c r="L49" s="530"/>
    </row>
    <row r="50" spans="2:12" s="49" customFormat="1" ht="28.5" customHeight="1" x14ac:dyDescent="0.45">
      <c r="B50" s="126">
        <v>7</v>
      </c>
      <c r="C50" s="126" t="s">
        <v>105</v>
      </c>
      <c r="D50" s="528" t="s">
        <v>607</v>
      </c>
      <c r="E50" s="529"/>
      <c r="F50" s="529"/>
      <c r="G50" s="529"/>
      <c r="H50" s="529"/>
      <c r="I50" s="529"/>
      <c r="J50" s="529"/>
      <c r="K50" s="529"/>
      <c r="L50" s="530"/>
    </row>
    <row r="51" spans="2:12" s="49" customFormat="1" ht="18.75" customHeight="1" x14ac:dyDescent="0.45">
      <c r="B51" s="126">
        <v>8</v>
      </c>
      <c r="C51" s="126" t="s">
        <v>7</v>
      </c>
      <c r="D51" s="528" t="s">
        <v>507</v>
      </c>
      <c r="E51" s="529"/>
      <c r="F51" s="529"/>
      <c r="G51" s="529"/>
      <c r="H51" s="529"/>
      <c r="I51" s="529"/>
      <c r="J51" s="529"/>
      <c r="K51" s="529"/>
      <c r="L51" s="530"/>
    </row>
    <row r="52" spans="2:12" ht="18.75" customHeight="1" x14ac:dyDescent="0.4"/>
  </sheetData>
  <mergeCells count="69">
    <mergeCell ref="D43:L43"/>
    <mergeCell ref="D23:E23"/>
    <mergeCell ref="D7:E7"/>
    <mergeCell ref="D8:E8"/>
    <mergeCell ref="D9:E9"/>
    <mergeCell ref="D11:E11"/>
    <mergeCell ref="D14:E14"/>
    <mergeCell ref="D12:E12"/>
    <mergeCell ref="D13:E13"/>
    <mergeCell ref="D15:E15"/>
    <mergeCell ref="D16:E16"/>
    <mergeCell ref="D22:E22"/>
    <mergeCell ref="D20:E20"/>
    <mergeCell ref="D17:E17"/>
    <mergeCell ref="J33:K33"/>
    <mergeCell ref="J34:K34"/>
    <mergeCell ref="B32:C32"/>
    <mergeCell ref="D28:E28"/>
    <mergeCell ref="J40:K40"/>
    <mergeCell ref="J37:K37"/>
    <mergeCell ref="J38:K38"/>
    <mergeCell ref="J39:K39"/>
    <mergeCell ref="G40:H40"/>
    <mergeCell ref="J35:K35"/>
    <mergeCell ref="J36:K36"/>
    <mergeCell ref="J30:K30"/>
    <mergeCell ref="G37:H37"/>
    <mergeCell ref="G38:H38"/>
    <mergeCell ref="G39:H39"/>
    <mergeCell ref="B40:C40"/>
    <mergeCell ref="B38:C38"/>
    <mergeCell ref="B39:C39"/>
    <mergeCell ref="B33:C33"/>
    <mergeCell ref="B35:C35"/>
    <mergeCell ref="B36:C36"/>
    <mergeCell ref="B37:C37"/>
    <mergeCell ref="B34:C34"/>
    <mergeCell ref="G35:H35"/>
    <mergeCell ref="G36:H36"/>
    <mergeCell ref="K2:M2"/>
    <mergeCell ref="I29:K29"/>
    <mergeCell ref="G32:H32"/>
    <mergeCell ref="G29:H30"/>
    <mergeCell ref="G31:H31"/>
    <mergeCell ref="G33:H33"/>
    <mergeCell ref="G34:H34"/>
    <mergeCell ref="J31:K31"/>
    <mergeCell ref="J32:K32"/>
    <mergeCell ref="B3:M3"/>
    <mergeCell ref="B4:M4"/>
    <mergeCell ref="B5:M5"/>
    <mergeCell ref="B6:M6"/>
    <mergeCell ref="B31:C31"/>
    <mergeCell ref="O7:U9"/>
    <mergeCell ref="D49:L49"/>
    <mergeCell ref="D50:L50"/>
    <mergeCell ref="D51:L51"/>
    <mergeCell ref="D44:L44"/>
    <mergeCell ref="D45:L45"/>
    <mergeCell ref="D46:L46"/>
    <mergeCell ref="D47:L47"/>
    <mergeCell ref="D48:L48"/>
    <mergeCell ref="D10:E10"/>
    <mergeCell ref="D19:E19"/>
    <mergeCell ref="D29:E29"/>
    <mergeCell ref="B25:F25"/>
    <mergeCell ref="D21:E21"/>
    <mergeCell ref="B29:C30"/>
    <mergeCell ref="D18:E18"/>
  </mergeCells>
  <phoneticPr fontId="18"/>
  <dataValidations count="4">
    <dataValidation imeMode="off" allowBlank="1" showInputMessage="1" showErrorMessage="1" sqref="B8:B24 J8:K24 G8:H24" xr:uid="{00000000-0002-0000-0200-000000000000}"/>
    <dataValidation type="list" allowBlank="1" showInputMessage="1" showErrorMessage="1" sqref="M8:M24" xr:uid="{00000000-0002-0000-0200-000001000000}">
      <formula1>"○,　"</formula1>
    </dataValidation>
    <dataValidation type="list" allowBlank="1" showInputMessage="1" showErrorMessage="1" sqref="F8:F23" xr:uid="{00000000-0002-0000-0200-000002000000}">
      <formula1>Ｉ.金銭出納簿の区分</formula1>
    </dataValidation>
    <dataValidation type="list" allowBlank="1" showInputMessage="1" showErrorMessage="1" sqref="C8:C23" xr:uid="{00000000-0002-0000-0200-000003000000}">
      <formula1>Ｊ.金銭出納簿の収支の分類</formula1>
    </dataValidation>
  </dataValidations>
  <printOptions horizontalCentered="1"/>
  <pageMargins left="0.59055118110236227" right="0.59055118110236227" top="0.70866141732283472" bottom="0.59055118110236227" header="0.51181102362204722" footer="0.51181102362204722"/>
  <pageSetup paperSize="9"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E149"/>
  <sheetViews>
    <sheetView view="pageBreakPreview" topLeftCell="A5" zoomScaleNormal="100" zoomScaleSheetLayoutView="100" workbookViewId="0">
      <selection activeCell="K13" sqref="K13"/>
    </sheetView>
  </sheetViews>
  <sheetFormatPr defaultColWidth="9" defaultRowHeight="18.75" x14ac:dyDescent="0.1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3" width="3.875" style="1" bestFit="1" customWidth="1"/>
    <col min="24" max="24" width="2.625" style="1" customWidth="1"/>
    <col min="25" max="16384" width="9" style="1"/>
  </cols>
  <sheetData>
    <row r="1" spans="1:28" s="18" customFormat="1" ht="27.75" customHeight="1" x14ac:dyDescent="0.15">
      <c r="A1" s="19" t="s">
        <v>0</v>
      </c>
      <c r="B1" s="56"/>
      <c r="C1" s="56"/>
      <c r="D1" s="56"/>
      <c r="Q1" s="20"/>
      <c r="R1" s="20"/>
    </row>
    <row r="2" spans="1:28" s="18" customFormat="1" ht="27.75" customHeight="1" x14ac:dyDescent="0.15">
      <c r="A2" s="19"/>
      <c r="B2" s="56"/>
      <c r="C2" s="56"/>
      <c r="D2" s="56"/>
      <c r="O2" s="571" t="s">
        <v>609</v>
      </c>
      <c r="P2" s="571"/>
      <c r="Q2" s="571"/>
      <c r="R2" s="571"/>
      <c r="S2" s="571"/>
      <c r="T2" s="571"/>
    </row>
    <row r="3" spans="1:28" s="21" customFormat="1" ht="25.5" customHeight="1" x14ac:dyDescent="0.15">
      <c r="C3" s="572" t="s">
        <v>610</v>
      </c>
      <c r="D3" s="572"/>
      <c r="E3" s="572"/>
      <c r="F3" s="572"/>
      <c r="G3" s="572"/>
      <c r="H3" s="572"/>
    </row>
    <row r="4" spans="1:28" s="21" customFormat="1" ht="29.25" customHeight="1" x14ac:dyDescent="0.15">
      <c r="A4" s="58"/>
      <c r="B4" s="58"/>
      <c r="C4" s="58"/>
      <c r="D4" s="58"/>
      <c r="E4" s="58"/>
      <c r="F4" s="22"/>
      <c r="G4" s="22"/>
      <c r="H4" s="22"/>
      <c r="I4" s="22"/>
      <c r="J4" s="22"/>
      <c r="K4" s="22"/>
      <c r="L4" s="22"/>
      <c r="M4" s="22"/>
      <c r="N4" s="22"/>
      <c r="O4" s="22"/>
      <c r="P4" s="22"/>
      <c r="Q4" s="22"/>
    </row>
    <row r="5" spans="1:28" s="18" customFormat="1" ht="24" customHeight="1" x14ac:dyDescent="0.15">
      <c r="A5" s="59"/>
      <c r="B5" s="59"/>
      <c r="C5" s="59"/>
      <c r="D5" s="59"/>
      <c r="N5" s="367" t="s">
        <v>498</v>
      </c>
      <c r="O5" s="996"/>
      <c r="P5" s="996"/>
      <c r="Q5" s="996"/>
      <c r="R5" s="996"/>
      <c r="S5" s="996"/>
      <c r="T5" s="996"/>
    </row>
    <row r="6" spans="1:28" s="18" customFormat="1" ht="24" customHeight="1" x14ac:dyDescent="0.15">
      <c r="A6" s="59"/>
      <c r="B6" s="59"/>
      <c r="C6" s="59"/>
      <c r="D6" s="59"/>
      <c r="N6" s="367" t="s">
        <v>499</v>
      </c>
      <c r="O6" s="996"/>
      <c r="P6" s="996"/>
      <c r="Q6" s="996"/>
      <c r="R6" s="996"/>
      <c r="S6" s="996"/>
      <c r="T6" s="996"/>
    </row>
    <row r="7" spans="1:28" s="18" customFormat="1" ht="26.25" customHeight="1" x14ac:dyDescent="0.15">
      <c r="A7" s="59"/>
      <c r="B7" s="59"/>
      <c r="C7" s="59"/>
      <c r="D7" s="59"/>
      <c r="E7" s="60"/>
    </row>
    <row r="8" spans="1:28" s="21" customFormat="1" ht="25.5" customHeight="1" x14ac:dyDescent="0.15">
      <c r="A8" s="61"/>
      <c r="B8" s="57"/>
      <c r="C8" s="57"/>
      <c r="D8" s="57"/>
      <c r="E8" s="57"/>
      <c r="F8" s="22"/>
      <c r="G8" s="22"/>
    </row>
    <row r="9" spans="1:28" s="21" customFormat="1" ht="25.5" customHeight="1" x14ac:dyDescent="0.15">
      <c r="A9" s="61"/>
      <c r="C9" s="570" t="s">
        <v>608</v>
      </c>
      <c r="D9" s="570"/>
      <c r="E9" s="570"/>
      <c r="F9" s="570"/>
      <c r="G9" s="570"/>
      <c r="H9" s="570"/>
      <c r="I9" s="570"/>
      <c r="J9" s="570"/>
      <c r="K9" s="570"/>
      <c r="L9" s="570"/>
      <c r="M9" s="570"/>
      <c r="N9" s="570"/>
      <c r="O9" s="570"/>
      <c r="P9" s="570"/>
      <c r="Q9" s="570"/>
      <c r="R9" s="570"/>
      <c r="S9" s="570"/>
      <c r="T9" s="570"/>
    </row>
    <row r="10" spans="1:28" s="21" customFormat="1" ht="25.5" customHeight="1" x14ac:dyDescent="0.15">
      <c r="A10" s="61"/>
      <c r="B10" s="57"/>
      <c r="C10" s="57"/>
      <c r="D10" s="57"/>
      <c r="E10" s="57"/>
      <c r="F10" s="22"/>
      <c r="G10" s="22"/>
    </row>
    <row r="11" spans="1:28" s="23" customFormat="1" ht="64.5" customHeight="1" x14ac:dyDescent="0.15">
      <c r="B11" s="595" t="s">
        <v>514</v>
      </c>
      <c r="C11" s="595"/>
      <c r="D11" s="595"/>
      <c r="E11" s="595"/>
      <c r="F11" s="595"/>
      <c r="G11" s="595"/>
      <c r="H11" s="595"/>
      <c r="I11" s="595"/>
      <c r="J11" s="595"/>
      <c r="K11" s="595"/>
      <c r="L11" s="595"/>
      <c r="M11" s="595"/>
      <c r="N11" s="595"/>
      <c r="O11" s="595"/>
      <c r="P11" s="595"/>
      <c r="Q11" s="595"/>
      <c r="R11" s="595"/>
      <c r="S11" s="595"/>
    </row>
    <row r="12" spans="1:28" s="26" customFormat="1" ht="6.75" customHeight="1" x14ac:dyDescent="0.15">
      <c r="A12" s="34"/>
      <c r="B12" s="34"/>
      <c r="C12" s="34"/>
      <c r="D12" s="34"/>
      <c r="E12" s="34"/>
      <c r="F12" s="34"/>
      <c r="G12" s="34"/>
      <c r="H12" s="34"/>
      <c r="I12" s="34"/>
      <c r="J12" s="34"/>
      <c r="K12" s="35"/>
      <c r="L12" s="82"/>
      <c r="M12" s="82"/>
      <c r="N12" s="35"/>
      <c r="O12" s="35"/>
      <c r="P12" s="35"/>
      <c r="Q12" s="35"/>
      <c r="R12" s="35"/>
      <c r="S12" s="35"/>
      <c r="T12" s="35"/>
      <c r="U12" s="35"/>
      <c r="V12" s="35"/>
      <c r="W12" s="16"/>
      <c r="X12" s="16"/>
    </row>
    <row r="13" spans="1:28" ht="21" customHeight="1" x14ac:dyDescent="0.15">
      <c r="A13" s="38"/>
      <c r="B13" s="36"/>
      <c r="C13" s="36"/>
      <c r="D13" s="36"/>
      <c r="E13" s="36"/>
      <c r="F13" s="36"/>
      <c r="N13" s="69"/>
      <c r="Q13" s="69"/>
      <c r="R13" s="69"/>
      <c r="U13" s="69"/>
      <c r="V13" s="83" t="s">
        <v>46</v>
      </c>
      <c r="W13" s="2"/>
      <c r="X13" s="2"/>
      <c r="AA13" s="3"/>
      <c r="AB13" s="4"/>
    </row>
    <row r="14" spans="1:28" s="6" customFormat="1" ht="29.25" customHeight="1" x14ac:dyDescent="0.4">
      <c r="A14" s="631" t="s">
        <v>33</v>
      </c>
      <c r="B14" s="631"/>
      <c r="C14" s="631"/>
      <c r="D14" s="631"/>
      <c r="E14" s="631"/>
      <c r="F14" s="631"/>
      <c r="G14" s="631"/>
      <c r="H14" s="631"/>
      <c r="I14" s="631"/>
      <c r="J14" s="631"/>
      <c r="K14" s="631"/>
      <c r="L14" s="631"/>
      <c r="M14" s="631"/>
      <c r="N14" s="631"/>
      <c r="O14" s="631"/>
      <c r="P14" s="631"/>
      <c r="Q14" s="631"/>
      <c r="R14" s="631"/>
      <c r="S14" s="631"/>
      <c r="T14" s="631"/>
      <c r="U14" s="631"/>
      <c r="V14" s="631"/>
      <c r="W14" s="5"/>
      <c r="X14" s="5"/>
      <c r="Y14" s="5"/>
      <c r="Z14" s="5"/>
      <c r="AA14" s="5"/>
    </row>
    <row r="15" spans="1:28" ht="24" customHeight="1" x14ac:dyDescent="0.15">
      <c r="A15" s="64"/>
      <c r="B15" s="64"/>
      <c r="C15" s="64"/>
      <c r="D15" s="65"/>
      <c r="E15" s="65"/>
      <c r="F15" s="65"/>
      <c r="G15" s="65"/>
      <c r="H15" s="65"/>
      <c r="I15" s="65"/>
      <c r="J15" s="65"/>
      <c r="K15" s="65"/>
      <c r="L15" s="36"/>
      <c r="M15" s="632" t="s">
        <v>28</v>
      </c>
      <c r="N15" s="633"/>
      <c r="O15" s="634">
        <f>P5</f>
        <v>0</v>
      </c>
      <c r="P15" s="635"/>
      <c r="Q15" s="635"/>
      <c r="R15" s="635"/>
      <c r="S15" s="635"/>
      <c r="T15" s="635"/>
      <c r="U15" s="636"/>
      <c r="V15" s="36"/>
    </row>
    <row r="16" spans="1:28" ht="9" customHeight="1" x14ac:dyDescent="0.15">
      <c r="A16" s="64"/>
      <c r="B16" s="64"/>
      <c r="C16" s="64"/>
      <c r="D16" s="65"/>
      <c r="E16" s="65"/>
      <c r="F16" s="65"/>
      <c r="G16" s="65"/>
      <c r="H16" s="65"/>
      <c r="I16" s="65"/>
      <c r="J16" s="65"/>
      <c r="K16" s="65"/>
      <c r="L16" s="36"/>
      <c r="M16" s="62"/>
      <c r="N16" s="62"/>
      <c r="O16" s="41"/>
      <c r="P16" s="41"/>
      <c r="Q16" s="41"/>
      <c r="R16" s="41"/>
      <c r="S16" s="41"/>
      <c r="T16" s="41"/>
      <c r="U16" s="41"/>
      <c r="V16" s="36"/>
    </row>
    <row r="17" spans="1:29" s="6" customFormat="1" ht="25.5" customHeight="1" x14ac:dyDescent="0.4">
      <c r="A17" s="84"/>
      <c r="B17" s="658" t="s">
        <v>611</v>
      </c>
      <c r="C17" s="658"/>
      <c r="D17" s="658"/>
      <c r="E17" s="658"/>
      <c r="F17" s="658"/>
      <c r="G17" s="658"/>
      <c r="H17" s="658"/>
      <c r="I17" s="658"/>
      <c r="J17" s="658"/>
      <c r="K17" s="658"/>
      <c r="L17" s="152"/>
      <c r="M17" s="8"/>
      <c r="N17" s="11"/>
      <c r="O17" s="9"/>
      <c r="P17" s="9"/>
      <c r="Q17" s="9"/>
      <c r="R17" s="5"/>
      <c r="S17" s="5"/>
      <c r="T17" s="5"/>
      <c r="U17" s="5"/>
      <c r="V17" s="5"/>
      <c r="W17" s="5"/>
      <c r="X17" s="5"/>
    </row>
    <row r="18" spans="1:29" s="6" customFormat="1" ht="26.25" customHeight="1" thickBot="1" x14ac:dyDescent="0.5">
      <c r="B18" s="765" t="s">
        <v>1</v>
      </c>
      <c r="C18" s="774" t="s">
        <v>2</v>
      </c>
      <c r="D18" s="775"/>
      <c r="E18" s="775"/>
      <c r="F18" s="775"/>
      <c r="G18" s="775"/>
      <c r="H18" s="775"/>
      <c r="I18" s="775"/>
      <c r="J18" s="775"/>
      <c r="K18" s="776"/>
      <c r="L18" s="637" t="s">
        <v>3</v>
      </c>
      <c r="M18" s="637"/>
      <c r="N18" s="637"/>
      <c r="O18" s="637"/>
      <c r="P18" s="774" t="s">
        <v>34</v>
      </c>
      <c r="Q18" s="775"/>
      <c r="R18" s="775"/>
      <c r="S18" s="775"/>
      <c r="T18" s="775"/>
      <c r="U18" s="776"/>
      <c r="W18" s="17"/>
    </row>
    <row r="19" spans="1:29" s="6" customFormat="1" ht="35.25" customHeight="1" x14ac:dyDescent="0.4">
      <c r="B19" s="766"/>
      <c r="C19" s="85" t="s">
        <v>93</v>
      </c>
      <c r="D19" s="621" t="s">
        <v>381</v>
      </c>
      <c r="E19" s="621"/>
      <c r="F19" s="621"/>
      <c r="G19" s="621"/>
      <c r="H19" s="621"/>
      <c r="I19" s="621"/>
      <c r="J19" s="621"/>
      <c r="K19" s="622"/>
      <c r="L19" s="686">
        <f>金銭出納簿!D31</f>
        <v>0</v>
      </c>
      <c r="M19" s="687"/>
      <c r="N19" s="687"/>
      <c r="O19" s="688"/>
      <c r="P19" s="779"/>
      <c r="Q19" s="780"/>
      <c r="R19" s="780"/>
      <c r="S19" s="780"/>
      <c r="T19" s="780"/>
      <c r="U19" s="781"/>
      <c r="Y19" s="599" t="s">
        <v>516</v>
      </c>
      <c r="Z19" s="600"/>
      <c r="AA19" s="600"/>
      <c r="AB19" s="600"/>
      <c r="AC19" s="601"/>
    </row>
    <row r="20" spans="1:29" s="6" customFormat="1" ht="35.25" customHeight="1" thickBot="1" x14ac:dyDescent="0.45">
      <c r="B20" s="766"/>
      <c r="C20" s="86" t="s">
        <v>94</v>
      </c>
      <c r="D20" s="647" t="s">
        <v>382</v>
      </c>
      <c r="E20" s="647"/>
      <c r="F20" s="647"/>
      <c r="G20" s="647"/>
      <c r="H20" s="647"/>
      <c r="I20" s="647"/>
      <c r="J20" s="647"/>
      <c r="K20" s="648"/>
      <c r="L20" s="638">
        <f>金銭出納簿!I31</f>
        <v>0</v>
      </c>
      <c r="M20" s="639"/>
      <c r="N20" s="639"/>
      <c r="O20" s="640"/>
      <c r="P20" s="644"/>
      <c r="Q20" s="645"/>
      <c r="R20" s="645"/>
      <c r="S20" s="645"/>
      <c r="T20" s="645"/>
      <c r="U20" s="646"/>
      <c r="Y20" s="602"/>
      <c r="Z20" s="603"/>
      <c r="AA20" s="603"/>
      <c r="AB20" s="603"/>
      <c r="AC20" s="604"/>
    </row>
    <row r="21" spans="1:29" s="6" customFormat="1" ht="26.25" customHeight="1" x14ac:dyDescent="0.4">
      <c r="B21" s="766"/>
      <c r="C21" s="86" t="s">
        <v>95</v>
      </c>
      <c r="D21" s="647" t="s">
        <v>135</v>
      </c>
      <c r="E21" s="647"/>
      <c r="F21" s="647"/>
      <c r="G21" s="647"/>
      <c r="H21" s="647"/>
      <c r="I21" s="647"/>
      <c r="J21" s="647"/>
      <c r="K21" s="648"/>
      <c r="L21" s="638">
        <f>金銭出納簿!D32</f>
        <v>0</v>
      </c>
      <c r="M21" s="639"/>
      <c r="N21" s="639"/>
      <c r="O21" s="640"/>
      <c r="P21" s="644"/>
      <c r="Q21" s="645"/>
      <c r="R21" s="645"/>
      <c r="S21" s="645"/>
      <c r="T21" s="645"/>
      <c r="U21" s="646"/>
    </row>
    <row r="22" spans="1:29" s="6" customFormat="1" ht="26.25" customHeight="1" x14ac:dyDescent="0.4">
      <c r="B22" s="766"/>
      <c r="C22" s="86" t="s">
        <v>408</v>
      </c>
      <c r="D22" s="647" t="s">
        <v>251</v>
      </c>
      <c r="E22" s="647"/>
      <c r="F22" s="647"/>
      <c r="G22" s="647"/>
      <c r="H22" s="647"/>
      <c r="I22" s="647"/>
      <c r="J22" s="647"/>
      <c r="K22" s="648"/>
      <c r="L22" s="638">
        <f>金銭出納簿!I32</f>
        <v>0</v>
      </c>
      <c r="M22" s="639"/>
      <c r="N22" s="639"/>
      <c r="O22" s="640"/>
      <c r="P22" s="644"/>
      <c r="Q22" s="645"/>
      <c r="R22" s="645"/>
      <c r="S22" s="645"/>
      <c r="T22" s="645"/>
      <c r="U22" s="646"/>
    </row>
    <row r="23" spans="1:29" s="6" customFormat="1" ht="26.25" customHeight="1" thickBot="1" x14ac:dyDescent="0.45">
      <c r="B23" s="766"/>
      <c r="C23" s="87" t="s">
        <v>409</v>
      </c>
      <c r="D23" s="647" t="s">
        <v>5</v>
      </c>
      <c r="E23" s="647"/>
      <c r="F23" s="647"/>
      <c r="G23" s="647"/>
      <c r="H23" s="647"/>
      <c r="I23" s="647"/>
      <c r="J23" s="647"/>
      <c r="K23" s="648"/>
      <c r="L23" s="789">
        <f>SUM(金銭出納簿!D33,金銭出納簿!I33)</f>
        <v>0</v>
      </c>
      <c r="M23" s="790"/>
      <c r="N23" s="790"/>
      <c r="O23" s="791"/>
      <c r="P23" s="782"/>
      <c r="Q23" s="783"/>
      <c r="R23" s="783"/>
      <c r="S23" s="783"/>
      <c r="T23" s="783"/>
      <c r="U23" s="784"/>
    </row>
    <row r="24" spans="1:29" s="6" customFormat="1" ht="26.25" customHeight="1" thickTop="1" x14ac:dyDescent="0.4">
      <c r="B24" s="767"/>
      <c r="C24" s="768" t="s">
        <v>9</v>
      </c>
      <c r="D24" s="769"/>
      <c r="E24" s="769"/>
      <c r="F24" s="769"/>
      <c r="G24" s="769"/>
      <c r="H24" s="769"/>
      <c r="I24" s="769"/>
      <c r="J24" s="769"/>
      <c r="K24" s="770"/>
      <c r="L24" s="792">
        <f>SUM(L19:O23)</f>
        <v>0</v>
      </c>
      <c r="M24" s="792"/>
      <c r="N24" s="792"/>
      <c r="O24" s="792"/>
      <c r="P24" s="785"/>
      <c r="Q24" s="786"/>
      <c r="R24" s="786"/>
      <c r="S24" s="786"/>
      <c r="T24" s="786"/>
      <c r="U24" s="787"/>
    </row>
    <row r="25" spans="1:29" s="6" customFormat="1" ht="16.5" customHeight="1" x14ac:dyDescent="0.4">
      <c r="B25" s="68"/>
      <c r="C25" s="10"/>
      <c r="D25" s="10"/>
      <c r="E25" s="10"/>
      <c r="F25" s="10"/>
      <c r="G25" s="10"/>
      <c r="H25" s="10"/>
      <c r="I25" s="10"/>
      <c r="J25" s="10"/>
      <c r="K25" s="10"/>
      <c r="L25" s="143"/>
      <c r="M25" s="143"/>
      <c r="N25" s="143"/>
      <c r="O25" s="143"/>
      <c r="P25" s="10"/>
      <c r="Q25" s="10"/>
      <c r="R25" s="10"/>
      <c r="S25" s="10"/>
      <c r="T25" s="10"/>
      <c r="U25" s="10"/>
      <c r="V25" s="10"/>
      <c r="W25" s="10"/>
      <c r="X25" s="10"/>
    </row>
    <row r="26" spans="1:29" s="6" customFormat="1" ht="28.5" customHeight="1" x14ac:dyDescent="0.4">
      <c r="B26" s="765" t="s">
        <v>116</v>
      </c>
      <c r="C26" s="774" t="s">
        <v>2</v>
      </c>
      <c r="D26" s="775"/>
      <c r="E26" s="775"/>
      <c r="F26" s="775"/>
      <c r="G26" s="775"/>
      <c r="H26" s="775"/>
      <c r="I26" s="775"/>
      <c r="J26" s="775"/>
      <c r="K26" s="776"/>
      <c r="L26" s="788" t="s">
        <v>3</v>
      </c>
      <c r="M26" s="788"/>
      <c r="N26" s="788"/>
      <c r="O26" s="788"/>
      <c r="P26" s="774" t="s">
        <v>34</v>
      </c>
      <c r="Q26" s="775"/>
      <c r="R26" s="775"/>
      <c r="S26" s="775"/>
      <c r="T26" s="775"/>
      <c r="U26" s="776"/>
    </row>
    <row r="27" spans="1:29" s="6" customFormat="1" ht="37.5" customHeight="1" x14ac:dyDescent="0.45">
      <c r="B27" s="766"/>
      <c r="C27" s="101" t="s">
        <v>4</v>
      </c>
      <c r="D27" s="777" t="s">
        <v>249</v>
      </c>
      <c r="E27" s="777"/>
      <c r="F27" s="777"/>
      <c r="G27" s="777"/>
      <c r="H27" s="777"/>
      <c r="I27" s="777"/>
      <c r="J27" s="777"/>
      <c r="K27" s="778"/>
      <c r="L27" s="686">
        <f>SUM(L28:O31)</f>
        <v>0</v>
      </c>
      <c r="M27" s="687"/>
      <c r="N27" s="687"/>
      <c r="O27" s="688"/>
      <c r="P27" s="779"/>
      <c r="Q27" s="780"/>
      <c r="R27" s="780"/>
      <c r="S27" s="780"/>
      <c r="T27" s="780"/>
      <c r="U27" s="781"/>
      <c r="W27" s="17"/>
    </row>
    <row r="28" spans="1:29" s="6" customFormat="1" ht="26.25" customHeight="1" x14ac:dyDescent="0.4">
      <c r="B28" s="766"/>
      <c r="C28" s="88"/>
      <c r="D28" s="629" t="s">
        <v>10</v>
      </c>
      <c r="E28" s="629"/>
      <c r="F28" s="629"/>
      <c r="G28" s="629"/>
      <c r="H28" s="629"/>
      <c r="I28" s="629"/>
      <c r="J28" s="629"/>
      <c r="K28" s="630"/>
      <c r="L28" s="638">
        <f>金銭出納簿!E34</f>
        <v>0</v>
      </c>
      <c r="M28" s="639"/>
      <c r="N28" s="639"/>
      <c r="O28" s="640"/>
      <c r="P28" s="644"/>
      <c r="Q28" s="645"/>
      <c r="R28" s="645"/>
      <c r="S28" s="645"/>
      <c r="T28" s="645"/>
      <c r="U28" s="646"/>
    </row>
    <row r="29" spans="1:29" s="6" customFormat="1" ht="26.25" customHeight="1" x14ac:dyDescent="0.4">
      <c r="B29" s="766"/>
      <c r="C29" s="88"/>
      <c r="D29" s="629" t="s">
        <v>11</v>
      </c>
      <c r="E29" s="629"/>
      <c r="F29" s="629"/>
      <c r="G29" s="629"/>
      <c r="H29" s="629"/>
      <c r="I29" s="629"/>
      <c r="J29" s="629"/>
      <c r="K29" s="630"/>
      <c r="L29" s="638">
        <f>金銭出納簿!E35</f>
        <v>0</v>
      </c>
      <c r="M29" s="639"/>
      <c r="N29" s="639"/>
      <c r="O29" s="640"/>
      <c r="P29" s="644"/>
      <c r="Q29" s="645"/>
      <c r="R29" s="645"/>
      <c r="S29" s="645"/>
      <c r="T29" s="645"/>
      <c r="U29" s="646"/>
    </row>
    <row r="30" spans="1:29" s="6" customFormat="1" ht="26.25" customHeight="1" x14ac:dyDescent="0.4">
      <c r="B30" s="766"/>
      <c r="C30" s="88"/>
      <c r="D30" s="629" t="s">
        <v>12</v>
      </c>
      <c r="E30" s="629"/>
      <c r="F30" s="629"/>
      <c r="G30" s="629"/>
      <c r="H30" s="629"/>
      <c r="I30" s="629"/>
      <c r="J30" s="629"/>
      <c r="K30" s="630"/>
      <c r="L30" s="638">
        <f>金銭出納簿!E36</f>
        <v>0</v>
      </c>
      <c r="M30" s="639"/>
      <c r="N30" s="639"/>
      <c r="O30" s="640"/>
      <c r="P30" s="644"/>
      <c r="Q30" s="645"/>
      <c r="R30" s="645"/>
      <c r="S30" s="645"/>
      <c r="T30" s="645"/>
      <c r="U30" s="646"/>
    </row>
    <row r="31" spans="1:29" s="6" customFormat="1" ht="26.25" customHeight="1" x14ac:dyDescent="0.4">
      <c r="B31" s="766"/>
      <c r="C31" s="89"/>
      <c r="D31" s="629" t="s">
        <v>13</v>
      </c>
      <c r="E31" s="629"/>
      <c r="F31" s="629"/>
      <c r="G31" s="629"/>
      <c r="H31" s="629"/>
      <c r="I31" s="629"/>
      <c r="J31" s="629"/>
      <c r="K31" s="630"/>
      <c r="L31" s="638">
        <f>金銭出納簿!E37</f>
        <v>0</v>
      </c>
      <c r="M31" s="639"/>
      <c r="N31" s="639"/>
      <c r="O31" s="640"/>
      <c r="P31" s="644"/>
      <c r="Q31" s="645"/>
      <c r="R31" s="645"/>
      <c r="S31" s="645"/>
      <c r="T31" s="645"/>
      <c r="U31" s="646"/>
    </row>
    <row r="32" spans="1:29" s="6" customFormat="1" ht="29.25" customHeight="1" x14ac:dyDescent="0.4">
      <c r="B32" s="766"/>
      <c r="C32" s="87" t="s">
        <v>6</v>
      </c>
      <c r="D32" s="763" t="s">
        <v>250</v>
      </c>
      <c r="E32" s="763"/>
      <c r="F32" s="763"/>
      <c r="G32" s="763"/>
      <c r="H32" s="763"/>
      <c r="I32" s="763"/>
      <c r="J32" s="763"/>
      <c r="K32" s="764"/>
      <c r="L32" s="638">
        <f>SUM(L33:O36)</f>
        <v>0</v>
      </c>
      <c r="M32" s="639"/>
      <c r="N32" s="639"/>
      <c r="O32" s="640"/>
      <c r="P32" s="644"/>
      <c r="Q32" s="645"/>
      <c r="R32" s="645"/>
      <c r="S32" s="645"/>
      <c r="T32" s="645"/>
      <c r="U32" s="646"/>
    </row>
    <row r="33" spans="1:24" s="6" customFormat="1" ht="26.25" customHeight="1" x14ac:dyDescent="0.4">
      <c r="B33" s="766"/>
      <c r="C33" s="88"/>
      <c r="D33" s="629" t="s">
        <v>10</v>
      </c>
      <c r="E33" s="629"/>
      <c r="F33" s="629"/>
      <c r="G33" s="629"/>
      <c r="H33" s="629"/>
      <c r="I33" s="629"/>
      <c r="J33" s="629"/>
      <c r="K33" s="630"/>
      <c r="L33" s="638">
        <f>金銭出納簿!J34</f>
        <v>0</v>
      </c>
      <c r="M33" s="639"/>
      <c r="N33" s="639"/>
      <c r="O33" s="640"/>
      <c r="P33" s="644"/>
      <c r="Q33" s="645"/>
      <c r="R33" s="645"/>
      <c r="S33" s="645"/>
      <c r="T33" s="645"/>
      <c r="U33" s="646"/>
    </row>
    <row r="34" spans="1:24" s="6" customFormat="1" ht="26.25" customHeight="1" x14ac:dyDescent="0.4">
      <c r="B34" s="766"/>
      <c r="C34" s="88"/>
      <c r="D34" s="629" t="s">
        <v>11</v>
      </c>
      <c r="E34" s="629"/>
      <c r="F34" s="629"/>
      <c r="G34" s="629"/>
      <c r="H34" s="629"/>
      <c r="I34" s="629"/>
      <c r="J34" s="629"/>
      <c r="K34" s="630"/>
      <c r="L34" s="638">
        <f>金銭出納簿!J35</f>
        <v>0</v>
      </c>
      <c r="M34" s="639"/>
      <c r="N34" s="639"/>
      <c r="O34" s="640"/>
      <c r="P34" s="644"/>
      <c r="Q34" s="645"/>
      <c r="R34" s="645"/>
      <c r="S34" s="645"/>
      <c r="T34" s="645"/>
      <c r="U34" s="646"/>
    </row>
    <row r="35" spans="1:24" s="6" customFormat="1" ht="26.25" customHeight="1" x14ac:dyDescent="0.4">
      <c r="B35" s="766"/>
      <c r="C35" s="88"/>
      <c r="D35" s="629" t="s">
        <v>12</v>
      </c>
      <c r="E35" s="629"/>
      <c r="F35" s="629"/>
      <c r="G35" s="629"/>
      <c r="H35" s="629"/>
      <c r="I35" s="629"/>
      <c r="J35" s="629"/>
      <c r="K35" s="630"/>
      <c r="L35" s="638">
        <f>金銭出納簿!J36</f>
        <v>0</v>
      </c>
      <c r="M35" s="639"/>
      <c r="N35" s="639"/>
      <c r="O35" s="640"/>
      <c r="P35" s="644"/>
      <c r="Q35" s="645"/>
      <c r="R35" s="645"/>
      <c r="S35" s="645"/>
      <c r="T35" s="645"/>
      <c r="U35" s="646"/>
    </row>
    <row r="36" spans="1:24" s="6" customFormat="1" ht="26.25" customHeight="1" x14ac:dyDescent="0.4">
      <c r="B36" s="766"/>
      <c r="C36" s="89"/>
      <c r="D36" s="629" t="s">
        <v>13</v>
      </c>
      <c r="E36" s="629"/>
      <c r="F36" s="629"/>
      <c r="G36" s="629"/>
      <c r="H36" s="629"/>
      <c r="I36" s="629"/>
      <c r="J36" s="629"/>
      <c r="K36" s="630"/>
      <c r="L36" s="638">
        <f>金銭出納簿!J37</f>
        <v>0</v>
      </c>
      <c r="M36" s="639"/>
      <c r="N36" s="639"/>
      <c r="O36" s="640"/>
      <c r="P36" s="644"/>
      <c r="Q36" s="645"/>
      <c r="R36" s="645"/>
      <c r="S36" s="645"/>
      <c r="T36" s="645"/>
      <c r="U36" s="646"/>
    </row>
    <row r="37" spans="1:24" s="6" customFormat="1" ht="25.5" customHeight="1" x14ac:dyDescent="0.4">
      <c r="B37" s="766"/>
      <c r="C37" s="86" t="s">
        <v>8</v>
      </c>
      <c r="D37" s="629" t="s">
        <v>7</v>
      </c>
      <c r="E37" s="629"/>
      <c r="F37" s="629"/>
      <c r="G37" s="629"/>
      <c r="H37" s="629"/>
      <c r="I37" s="629"/>
      <c r="J37" s="629"/>
      <c r="K37" s="630"/>
      <c r="L37" s="638">
        <f>SUM(金銭出納簿!E38,金銭出納簿!J38)</f>
        <v>0</v>
      </c>
      <c r="M37" s="639"/>
      <c r="N37" s="639"/>
      <c r="O37" s="640"/>
      <c r="P37" s="644"/>
      <c r="Q37" s="645"/>
      <c r="R37" s="645"/>
      <c r="S37" s="645"/>
      <c r="T37" s="645"/>
      <c r="U37" s="646"/>
    </row>
    <row r="38" spans="1:24" s="6" customFormat="1" ht="12" customHeight="1" x14ac:dyDescent="0.4">
      <c r="B38" s="766"/>
      <c r="C38" s="614" t="s">
        <v>372</v>
      </c>
      <c r="D38" s="617" t="s">
        <v>383</v>
      </c>
      <c r="E38" s="617"/>
      <c r="F38" s="617"/>
      <c r="G38" s="617"/>
      <c r="H38" s="617"/>
      <c r="I38" s="617"/>
      <c r="J38" s="617"/>
      <c r="K38" s="618"/>
      <c r="L38" s="605">
        <f>金銭出納簿!E39</f>
        <v>0</v>
      </c>
      <c r="M38" s="606"/>
      <c r="N38" s="606"/>
      <c r="O38" s="607"/>
      <c r="P38" s="641" t="s">
        <v>488</v>
      </c>
      <c r="Q38" s="642"/>
      <c r="R38" s="642"/>
      <c r="S38" s="642"/>
      <c r="T38" s="642"/>
      <c r="U38" s="643"/>
      <c r="V38" s="12"/>
      <c r="W38" s="12"/>
      <c r="X38" s="12"/>
    </row>
    <row r="39" spans="1:24" s="6" customFormat="1" ht="30" customHeight="1" x14ac:dyDescent="0.4">
      <c r="B39" s="766"/>
      <c r="C39" s="615"/>
      <c r="D39" s="621"/>
      <c r="E39" s="621"/>
      <c r="F39" s="621"/>
      <c r="G39" s="621"/>
      <c r="H39" s="621"/>
      <c r="I39" s="621"/>
      <c r="J39" s="621"/>
      <c r="K39" s="622"/>
      <c r="L39" s="611"/>
      <c r="M39" s="612"/>
      <c r="N39" s="612"/>
      <c r="O39" s="613"/>
      <c r="P39" s="623"/>
      <c r="Q39" s="624"/>
      <c r="R39" s="624"/>
      <c r="S39" s="624"/>
      <c r="T39" s="624"/>
      <c r="U39" s="625"/>
      <c r="V39" s="12"/>
      <c r="W39" s="12"/>
      <c r="X39" s="12"/>
    </row>
    <row r="40" spans="1:24" s="6" customFormat="1" ht="12" customHeight="1" x14ac:dyDescent="0.4">
      <c r="B40" s="766"/>
      <c r="C40" s="614" t="s">
        <v>373</v>
      </c>
      <c r="D40" s="617" t="s">
        <v>384</v>
      </c>
      <c r="E40" s="617"/>
      <c r="F40" s="617"/>
      <c r="G40" s="617"/>
      <c r="H40" s="617"/>
      <c r="I40" s="617"/>
      <c r="J40" s="617"/>
      <c r="K40" s="618"/>
      <c r="L40" s="605">
        <f>金銭出納簿!J39</f>
        <v>0</v>
      </c>
      <c r="M40" s="606"/>
      <c r="N40" s="606"/>
      <c r="O40" s="607"/>
      <c r="P40" s="641" t="s">
        <v>488</v>
      </c>
      <c r="Q40" s="642"/>
      <c r="R40" s="642"/>
      <c r="S40" s="642"/>
      <c r="T40" s="642"/>
      <c r="U40" s="643"/>
      <c r="V40" s="10"/>
      <c r="W40" s="10"/>
      <c r="X40" s="10"/>
    </row>
    <row r="41" spans="1:24" s="6" customFormat="1" ht="30" customHeight="1" thickBot="1" x14ac:dyDescent="0.45">
      <c r="B41" s="766"/>
      <c r="C41" s="616"/>
      <c r="D41" s="619"/>
      <c r="E41" s="619"/>
      <c r="F41" s="619"/>
      <c r="G41" s="619"/>
      <c r="H41" s="619"/>
      <c r="I41" s="619"/>
      <c r="J41" s="619"/>
      <c r="K41" s="620"/>
      <c r="L41" s="608"/>
      <c r="M41" s="609"/>
      <c r="N41" s="609"/>
      <c r="O41" s="610"/>
      <c r="P41" s="626"/>
      <c r="Q41" s="627"/>
      <c r="R41" s="627"/>
      <c r="S41" s="627"/>
      <c r="T41" s="627"/>
      <c r="U41" s="628"/>
      <c r="V41" s="10"/>
      <c r="W41" s="10"/>
      <c r="X41" s="10"/>
    </row>
    <row r="42" spans="1:24" s="6" customFormat="1" ht="27" customHeight="1" thickTop="1" x14ac:dyDescent="0.4">
      <c r="B42" s="767"/>
      <c r="C42" s="771" t="s">
        <v>9</v>
      </c>
      <c r="D42" s="772"/>
      <c r="E42" s="772"/>
      <c r="F42" s="772"/>
      <c r="G42" s="772"/>
      <c r="H42" s="772"/>
      <c r="I42" s="772"/>
      <c r="J42" s="772"/>
      <c r="K42" s="773"/>
      <c r="L42" s="792">
        <f>SUM(L27,L32,L37:O41)</f>
        <v>0</v>
      </c>
      <c r="M42" s="792"/>
      <c r="N42" s="792"/>
      <c r="O42" s="792"/>
      <c r="P42" s="785"/>
      <c r="Q42" s="786"/>
      <c r="R42" s="786"/>
      <c r="S42" s="786"/>
      <c r="T42" s="786"/>
      <c r="U42" s="787"/>
      <c r="V42" s="12"/>
      <c r="W42" s="12"/>
      <c r="X42" s="12"/>
    </row>
    <row r="43" spans="1:24" s="6" customFormat="1" ht="9" customHeight="1" x14ac:dyDescent="0.4">
      <c r="A43" s="66"/>
      <c r="B43" s="66"/>
      <c r="C43" s="62"/>
      <c r="D43" s="10"/>
      <c r="E43" s="10"/>
      <c r="F43" s="10"/>
      <c r="G43" s="10"/>
      <c r="H43" s="10"/>
      <c r="I43" s="10"/>
      <c r="J43" s="90"/>
      <c r="K43" s="90"/>
      <c r="L43" s="90"/>
      <c r="M43" s="90"/>
      <c r="N43" s="90"/>
      <c r="O43" s="90"/>
      <c r="P43" s="91"/>
      <c r="Q43" s="91"/>
      <c r="R43" s="91"/>
      <c r="S43" s="10"/>
      <c r="T43" s="10"/>
      <c r="U43" s="10"/>
      <c r="V43" s="10"/>
      <c r="W43" s="10"/>
      <c r="X43" s="10"/>
    </row>
    <row r="44" spans="1:24" ht="24.75" customHeight="1" x14ac:dyDescent="0.15">
      <c r="A44" s="92" t="s">
        <v>44</v>
      </c>
      <c r="B44" s="92"/>
      <c r="C44" s="92"/>
      <c r="D44" s="92"/>
      <c r="E44" s="92"/>
      <c r="F44" s="92"/>
      <c r="G44" s="92"/>
      <c r="H44" s="92"/>
      <c r="I44" s="92"/>
      <c r="J44" s="92"/>
      <c r="K44" s="92"/>
      <c r="L44" s="92"/>
      <c r="M44" s="92"/>
      <c r="N44" s="92"/>
      <c r="O44" s="92"/>
      <c r="P44" s="92"/>
      <c r="Q44" s="92"/>
      <c r="R44" s="92"/>
      <c r="S44" s="92"/>
      <c r="T44" s="92"/>
      <c r="U44" s="92"/>
      <c r="V44" s="92"/>
    </row>
    <row r="45" spans="1:24" ht="24" customHeight="1" x14ac:dyDescent="0.15">
      <c r="A45" s="92"/>
      <c r="B45" s="67" t="s">
        <v>43</v>
      </c>
      <c r="C45" s="92"/>
      <c r="D45" s="92"/>
      <c r="E45" s="92"/>
      <c r="F45" s="92"/>
      <c r="G45" s="92"/>
      <c r="H45" s="92"/>
      <c r="I45" s="92"/>
      <c r="J45" s="92"/>
      <c r="K45" s="92"/>
      <c r="L45" s="92"/>
      <c r="M45" s="92"/>
      <c r="N45" s="92"/>
      <c r="O45" s="92"/>
      <c r="P45" s="92"/>
      <c r="Q45" s="92"/>
      <c r="R45" s="92"/>
      <c r="S45" s="92"/>
      <c r="T45" s="92"/>
      <c r="U45" s="92"/>
      <c r="V45" s="92"/>
    </row>
    <row r="46" spans="1:24" s="99" customFormat="1" ht="24" customHeight="1" x14ac:dyDescent="0.15">
      <c r="A46" s="98"/>
      <c r="B46" s="668" t="s">
        <v>42</v>
      </c>
      <c r="C46" s="669"/>
      <c r="D46" s="669"/>
      <c r="E46" s="670"/>
      <c r="F46" s="596" t="s">
        <v>515</v>
      </c>
      <c r="G46" s="597"/>
      <c r="H46" s="597"/>
      <c r="I46" s="597"/>
      <c r="J46" s="597"/>
      <c r="K46" s="598"/>
      <c r="L46" s="98"/>
      <c r="M46" s="211"/>
      <c r="N46" s="286"/>
      <c r="O46" s="286"/>
      <c r="P46" s="286"/>
      <c r="Q46" s="286"/>
      <c r="R46" s="286"/>
      <c r="S46" s="286"/>
      <c r="T46" s="286"/>
      <c r="U46" s="286"/>
      <c r="W46" s="1" t="s">
        <v>612</v>
      </c>
    </row>
    <row r="47" spans="1:24" s="42" customFormat="1" ht="30.75" customHeight="1" x14ac:dyDescent="0.45">
      <c r="A47" s="100" t="s">
        <v>328</v>
      </c>
      <c r="B47" s="93"/>
      <c r="C47" s="93"/>
      <c r="D47" s="94"/>
      <c r="E47" s="94"/>
      <c r="F47" s="95"/>
      <c r="G47" s="94"/>
      <c r="H47" s="94"/>
      <c r="I47" s="94"/>
      <c r="J47" s="94"/>
      <c r="K47" s="94"/>
      <c r="L47" s="94"/>
      <c r="M47" s="286"/>
      <c r="N47" s="286"/>
      <c r="O47" s="286"/>
      <c r="P47" s="286"/>
      <c r="Q47" s="286"/>
      <c r="R47" s="286"/>
      <c r="S47" s="286"/>
      <c r="T47" s="286"/>
      <c r="U47" s="286"/>
    </row>
    <row r="48" spans="1:24" s="26" customFormat="1" ht="24" customHeight="1" x14ac:dyDescent="0.15">
      <c r="A48" s="72" t="s">
        <v>103</v>
      </c>
      <c r="B48" s="96" t="s">
        <v>45</v>
      </c>
      <c r="C48" s="97"/>
      <c r="D48" s="97"/>
      <c r="E48" s="97"/>
      <c r="F48" s="25"/>
      <c r="G48" s="25"/>
      <c r="H48" s="25"/>
      <c r="I48" s="25"/>
      <c r="J48" s="25"/>
      <c r="K48" s="25"/>
      <c r="L48" s="62"/>
      <c r="M48" s="10"/>
      <c r="N48" s="62"/>
      <c r="O48" s="62"/>
      <c r="P48" s="62"/>
      <c r="Q48" s="62"/>
      <c r="R48" s="62"/>
      <c r="S48" s="62"/>
      <c r="T48" s="62"/>
      <c r="U48" s="62"/>
      <c r="V48" s="10"/>
    </row>
    <row r="49" spans="1:29" ht="23.25" customHeight="1" x14ac:dyDescent="0.15">
      <c r="A49" s="26"/>
      <c r="B49" s="774" t="s">
        <v>367</v>
      </c>
      <c r="C49" s="775"/>
      <c r="D49" s="775"/>
      <c r="E49" s="776"/>
      <c r="F49" s="774" t="s">
        <v>368</v>
      </c>
      <c r="G49" s="775"/>
      <c r="H49" s="775"/>
      <c r="I49" s="775"/>
      <c r="J49" s="775"/>
      <c r="K49" s="175"/>
      <c r="L49" s="10"/>
      <c r="M49" s="10"/>
      <c r="N49" s="10"/>
      <c r="O49" s="10"/>
      <c r="P49" s="10"/>
    </row>
    <row r="50" spans="1:29" ht="23.25" customHeight="1" x14ac:dyDescent="0.15">
      <c r="A50" s="26"/>
      <c r="B50" s="632"/>
      <c r="C50" s="801"/>
      <c r="D50" s="801"/>
      <c r="E50" s="633"/>
      <c r="F50" s="632"/>
      <c r="G50" s="801"/>
      <c r="H50" s="801"/>
      <c r="I50" s="801"/>
      <c r="J50" s="801"/>
      <c r="K50" s="176"/>
      <c r="L50" s="40"/>
      <c r="M50" s="40"/>
      <c r="N50" s="40"/>
      <c r="O50" s="40"/>
      <c r="P50" s="40"/>
    </row>
    <row r="51" spans="1:29" s="13" customFormat="1" ht="29.25" customHeight="1" x14ac:dyDescent="0.45">
      <c r="A51" s="806" t="s">
        <v>104</v>
      </c>
      <c r="B51" s="806"/>
      <c r="C51" s="806"/>
      <c r="D51" s="806"/>
      <c r="E51" s="806"/>
      <c r="F51" s="806"/>
      <c r="G51" s="806"/>
      <c r="H51" s="806"/>
      <c r="I51" s="806"/>
      <c r="J51" s="806"/>
      <c r="K51" s="806"/>
      <c r="L51" s="806"/>
      <c r="M51" s="806"/>
      <c r="N51" s="806"/>
      <c r="O51" s="806"/>
      <c r="P51" s="806"/>
      <c r="Q51" s="806"/>
      <c r="R51" s="806"/>
      <c r="S51" s="806"/>
      <c r="T51" s="806"/>
      <c r="U51" s="806"/>
      <c r="V51" s="806"/>
    </row>
    <row r="52" spans="1:29" s="43" customFormat="1" ht="16.5" customHeight="1" x14ac:dyDescent="0.15">
      <c r="B52" s="70" t="s">
        <v>47</v>
      </c>
      <c r="C52" s="70"/>
      <c r="D52" s="70"/>
      <c r="E52" s="70"/>
      <c r="F52" s="70"/>
      <c r="G52" s="70"/>
      <c r="H52" s="70"/>
      <c r="I52" s="70"/>
      <c r="J52" s="70"/>
      <c r="K52" s="70"/>
      <c r="L52" s="70"/>
      <c r="M52" s="70"/>
      <c r="N52" s="70"/>
      <c r="O52" s="70"/>
      <c r="P52" s="70"/>
      <c r="Q52" s="70"/>
      <c r="R52" s="70"/>
      <c r="S52" s="70"/>
      <c r="T52" s="70"/>
      <c r="U52" s="70"/>
    </row>
    <row r="53" spans="1:29" s="43" customFormat="1" ht="30" customHeight="1" x14ac:dyDescent="0.15">
      <c r="B53" s="694" t="s">
        <v>48</v>
      </c>
      <c r="C53" s="694"/>
      <c r="D53" s="694"/>
      <c r="E53" s="694"/>
      <c r="F53" s="694"/>
      <c r="G53" s="694"/>
      <c r="H53" s="694"/>
      <c r="I53" s="694"/>
      <c r="J53" s="694"/>
      <c r="K53" s="694"/>
      <c r="L53" s="694"/>
      <c r="M53" s="694"/>
      <c r="N53" s="694"/>
      <c r="O53" s="694"/>
      <c r="P53" s="694"/>
      <c r="Q53" s="694"/>
      <c r="R53" s="694"/>
      <c r="S53" s="694"/>
      <c r="T53" s="694"/>
      <c r="U53" s="694"/>
      <c r="V53" s="410"/>
    </row>
    <row r="54" spans="1:29" s="43" customFormat="1" ht="33.75" customHeight="1" x14ac:dyDescent="0.15">
      <c r="B54" s="694" t="s">
        <v>613</v>
      </c>
      <c r="C54" s="694"/>
      <c r="D54" s="694"/>
      <c r="E54" s="694"/>
      <c r="F54" s="694"/>
      <c r="G54" s="694"/>
      <c r="H54" s="694"/>
      <c r="I54" s="694"/>
      <c r="J54" s="694"/>
      <c r="K54" s="694"/>
      <c r="L54" s="694"/>
      <c r="M54" s="694"/>
      <c r="N54" s="694"/>
      <c r="O54" s="694"/>
      <c r="P54" s="694"/>
      <c r="Q54" s="694"/>
      <c r="R54" s="694"/>
      <c r="S54" s="694"/>
      <c r="T54" s="694"/>
      <c r="U54" s="694"/>
      <c r="V54" s="694"/>
    </row>
    <row r="55" spans="1:29" s="13" customFormat="1" ht="24" customHeight="1" x14ac:dyDescent="0.45">
      <c r="A55" s="7" t="s">
        <v>82</v>
      </c>
      <c r="B55" s="63"/>
      <c r="C55" s="63"/>
      <c r="D55" s="63"/>
      <c r="E55" s="63"/>
      <c r="F55" s="63"/>
      <c r="G55" s="63"/>
      <c r="H55" s="63"/>
      <c r="I55" s="63"/>
      <c r="J55" s="63"/>
      <c r="K55" s="63"/>
      <c r="L55" s="63"/>
      <c r="M55" s="63"/>
      <c r="N55" s="63"/>
      <c r="O55" s="63"/>
      <c r="P55" s="63"/>
      <c r="Q55" s="63"/>
      <c r="R55" s="63"/>
      <c r="S55" s="63"/>
    </row>
    <row r="56" spans="1:29" s="43" customFormat="1" ht="16.5" customHeight="1" x14ac:dyDescent="0.15">
      <c r="B56" s="70" t="s">
        <v>36</v>
      </c>
      <c r="C56" s="70"/>
      <c r="D56" s="70"/>
      <c r="E56" s="70"/>
      <c r="F56" s="70"/>
      <c r="G56" s="70"/>
      <c r="H56" s="70"/>
      <c r="I56" s="70"/>
      <c r="J56" s="70"/>
      <c r="K56" s="70"/>
      <c r="L56" s="70"/>
      <c r="M56" s="70"/>
      <c r="N56" s="70"/>
      <c r="O56" s="70"/>
      <c r="P56" s="70"/>
      <c r="Q56" s="70"/>
      <c r="R56" s="70"/>
      <c r="S56" s="70"/>
      <c r="T56" s="70"/>
      <c r="U56" s="70"/>
    </row>
    <row r="57" spans="1:29" s="5" customFormat="1" ht="36.75" customHeight="1" thickBot="1" x14ac:dyDescent="0.2">
      <c r="A57" s="10"/>
      <c r="B57" s="573" t="s">
        <v>605</v>
      </c>
      <c r="C57" s="574"/>
      <c r="D57" s="574"/>
      <c r="E57" s="575"/>
      <c r="F57" s="573" t="s">
        <v>14</v>
      </c>
      <c r="G57" s="574"/>
      <c r="H57" s="574"/>
      <c r="I57" s="574"/>
      <c r="J57" s="574"/>
      <c r="K57" s="574"/>
      <c r="L57" s="574"/>
      <c r="M57" s="575"/>
      <c r="N57" s="53" t="s">
        <v>29</v>
      </c>
      <c r="O57" s="136" t="s">
        <v>35</v>
      </c>
      <c r="P57" s="705" t="s">
        <v>49</v>
      </c>
      <c r="Q57" s="706"/>
      <c r="R57" s="706"/>
      <c r="S57" s="706"/>
      <c r="T57" s="706"/>
      <c r="U57" s="707"/>
      <c r="W57" s="10"/>
    </row>
    <row r="58" spans="1:29" s="5" customFormat="1" ht="26.25" customHeight="1" x14ac:dyDescent="0.15">
      <c r="A58" s="10"/>
      <c r="B58" s="800" t="s">
        <v>38</v>
      </c>
      <c r="C58" s="844" t="s">
        <v>329</v>
      </c>
      <c r="D58" s="845"/>
      <c r="E58" s="846"/>
      <c r="F58" s="815" t="s">
        <v>330</v>
      </c>
      <c r="G58" s="816"/>
      <c r="H58" s="816"/>
      <c r="I58" s="816"/>
      <c r="J58" s="816"/>
      <c r="K58" s="816"/>
      <c r="L58" s="816"/>
      <c r="M58" s="817"/>
      <c r="N58" s="464" t="s">
        <v>505</v>
      </c>
      <c r="O58" s="368" t="str">
        <f>IF(N58="－","－",IF(【選択肢】!P6&gt;0,"○","×"))</f>
        <v>×</v>
      </c>
      <c r="P58" s="691"/>
      <c r="Q58" s="692"/>
      <c r="R58" s="692"/>
      <c r="S58" s="692"/>
      <c r="T58" s="692"/>
      <c r="U58" s="693"/>
      <c r="W58" s="10"/>
      <c r="Y58" s="649" t="s">
        <v>614</v>
      </c>
      <c r="Z58" s="650"/>
      <c r="AA58" s="650"/>
      <c r="AB58" s="650"/>
      <c r="AC58" s="651"/>
    </row>
    <row r="59" spans="1:29" s="26" customFormat="1" ht="18.75" customHeight="1" x14ac:dyDescent="0.15">
      <c r="B59" s="800"/>
      <c r="C59" s="847"/>
      <c r="D59" s="848"/>
      <c r="E59" s="849"/>
      <c r="F59" s="843" t="s">
        <v>331</v>
      </c>
      <c r="G59" s="818"/>
      <c r="H59" s="818"/>
      <c r="I59" s="818"/>
      <c r="J59" s="818"/>
      <c r="K59" s="818"/>
      <c r="L59" s="818"/>
      <c r="M59" s="838"/>
      <c r="N59" s="841" t="s">
        <v>505</v>
      </c>
      <c r="O59" s="795" t="str">
        <f>IF(N59="－","－",IF(【選択肢】!P7&gt;0,"○","×"))</f>
        <v>×</v>
      </c>
      <c r="P59" s="466" t="s">
        <v>288</v>
      </c>
      <c r="Q59" s="725"/>
      <c r="R59" s="726"/>
      <c r="S59" s="726"/>
      <c r="T59" s="726"/>
      <c r="U59" s="727"/>
      <c r="Y59" s="652"/>
      <c r="Z59" s="653"/>
      <c r="AA59" s="653"/>
      <c r="AB59" s="653"/>
      <c r="AC59" s="654"/>
    </row>
    <row r="60" spans="1:29" s="5" customFormat="1" ht="26.25" customHeight="1" x14ac:dyDescent="0.15">
      <c r="A60" s="10"/>
      <c r="B60" s="800"/>
      <c r="C60" s="847"/>
      <c r="D60" s="848"/>
      <c r="E60" s="849"/>
      <c r="F60" s="839"/>
      <c r="G60" s="820"/>
      <c r="H60" s="820"/>
      <c r="I60" s="820"/>
      <c r="J60" s="820"/>
      <c r="K60" s="820"/>
      <c r="L60" s="820"/>
      <c r="M60" s="840"/>
      <c r="N60" s="842"/>
      <c r="O60" s="796"/>
      <c r="P60" s="467"/>
      <c r="Q60" s="728"/>
      <c r="R60" s="729"/>
      <c r="S60" s="729"/>
      <c r="T60" s="729"/>
      <c r="U60" s="730"/>
      <c r="W60" s="10"/>
      <c r="Y60" s="652"/>
      <c r="Z60" s="653"/>
      <c r="AA60" s="653"/>
      <c r="AB60" s="653"/>
      <c r="AC60" s="654"/>
    </row>
    <row r="61" spans="1:29" s="26" customFormat="1" ht="18.75" customHeight="1" x14ac:dyDescent="0.15">
      <c r="B61" s="800"/>
      <c r="C61" s="844" t="s">
        <v>292</v>
      </c>
      <c r="D61" s="845"/>
      <c r="E61" s="846"/>
      <c r="F61" s="837" t="s">
        <v>504</v>
      </c>
      <c r="G61" s="818"/>
      <c r="H61" s="818"/>
      <c r="I61" s="818"/>
      <c r="J61" s="818"/>
      <c r="K61" s="818"/>
      <c r="L61" s="818"/>
      <c r="M61" s="838"/>
      <c r="N61" s="841" t="s">
        <v>505</v>
      </c>
      <c r="O61" s="795" t="str">
        <f>IF(N61="－","－",IF(【選択肢】!P8&gt;0,"○","×"))</f>
        <v>×</v>
      </c>
      <c r="P61" s="466" t="s">
        <v>288</v>
      </c>
      <c r="Q61" s="725"/>
      <c r="R61" s="726"/>
      <c r="S61" s="726"/>
      <c r="T61" s="726"/>
      <c r="U61" s="727"/>
      <c r="Y61" s="652"/>
      <c r="Z61" s="653"/>
      <c r="AA61" s="653"/>
      <c r="AB61" s="653"/>
      <c r="AC61" s="654"/>
    </row>
    <row r="62" spans="1:29" s="5" customFormat="1" ht="26.25" customHeight="1" thickBot="1" x14ac:dyDescent="0.2">
      <c r="A62" s="10"/>
      <c r="B62" s="800"/>
      <c r="C62" s="850"/>
      <c r="D62" s="851"/>
      <c r="E62" s="852"/>
      <c r="F62" s="839"/>
      <c r="G62" s="820"/>
      <c r="H62" s="820"/>
      <c r="I62" s="820"/>
      <c r="J62" s="820"/>
      <c r="K62" s="820"/>
      <c r="L62" s="820"/>
      <c r="M62" s="840"/>
      <c r="N62" s="842"/>
      <c r="O62" s="796"/>
      <c r="P62" s="467"/>
      <c r="Q62" s="728"/>
      <c r="R62" s="729"/>
      <c r="S62" s="729"/>
      <c r="T62" s="729"/>
      <c r="U62" s="730"/>
      <c r="W62" s="10"/>
      <c r="Y62" s="655"/>
      <c r="Z62" s="656"/>
      <c r="AA62" s="656"/>
      <c r="AB62" s="656"/>
      <c r="AC62" s="657"/>
    </row>
    <row r="63" spans="1:29" s="5" customFormat="1" ht="23.25" customHeight="1" x14ac:dyDescent="0.15">
      <c r="A63" s="10"/>
      <c r="B63" s="800"/>
      <c r="C63" s="812" t="s">
        <v>26</v>
      </c>
      <c r="D63" s="671" t="s">
        <v>25</v>
      </c>
      <c r="E63" s="672"/>
      <c r="F63" s="818" t="s">
        <v>332</v>
      </c>
      <c r="G63" s="818"/>
      <c r="H63" s="818"/>
      <c r="I63" s="818"/>
      <c r="J63" s="818"/>
      <c r="K63" s="818"/>
      <c r="L63" s="818"/>
      <c r="M63" s="819"/>
      <c r="N63" s="745" t="s">
        <v>505</v>
      </c>
      <c r="O63" s="795" t="str">
        <f>IF(N63="－","－",IF(【選択肢】!P9&gt;0,"○","×"))</f>
        <v>×</v>
      </c>
      <c r="P63" s="799"/>
      <c r="Q63" s="726"/>
      <c r="R63" s="726"/>
      <c r="S63" s="726"/>
      <c r="T63" s="726"/>
      <c r="U63" s="727"/>
      <c r="W63" s="10" t="s">
        <v>508</v>
      </c>
      <c r="X63" s="5" t="s">
        <v>509</v>
      </c>
    </row>
    <row r="64" spans="1:29" s="5" customFormat="1" ht="26.25" customHeight="1" x14ac:dyDescent="0.15">
      <c r="A64" s="10"/>
      <c r="B64" s="800"/>
      <c r="C64" s="812"/>
      <c r="D64" s="671"/>
      <c r="E64" s="672"/>
      <c r="F64" s="820"/>
      <c r="G64" s="820"/>
      <c r="H64" s="820"/>
      <c r="I64" s="820"/>
      <c r="J64" s="820"/>
      <c r="K64" s="820"/>
      <c r="L64" s="820"/>
      <c r="M64" s="821"/>
      <c r="N64" s="746"/>
      <c r="O64" s="796"/>
      <c r="P64" s="797" t="s">
        <v>385</v>
      </c>
      <c r="Q64" s="798"/>
      <c r="R64" s="798"/>
      <c r="S64" s="798"/>
      <c r="T64" s="793">
        <v>0</v>
      </c>
      <c r="U64" s="794"/>
      <c r="W64" s="10"/>
    </row>
    <row r="65" spans="1:24" s="5" customFormat="1" ht="24" customHeight="1" x14ac:dyDescent="0.15">
      <c r="A65" s="10"/>
      <c r="B65" s="800"/>
      <c r="C65" s="812"/>
      <c r="D65" s="671"/>
      <c r="E65" s="672"/>
      <c r="F65" s="689" t="s">
        <v>333</v>
      </c>
      <c r="G65" s="689"/>
      <c r="H65" s="689"/>
      <c r="I65" s="689"/>
      <c r="J65" s="689"/>
      <c r="K65" s="689"/>
      <c r="L65" s="689"/>
      <c r="M65" s="695"/>
      <c r="N65" s="465" t="s">
        <v>505</v>
      </c>
      <c r="O65" s="368" t="str">
        <f>IF(N65="－","－",IF(【選択肢】!P10&gt;0,"○","×"))</f>
        <v>×</v>
      </c>
      <c r="P65" s="691"/>
      <c r="Q65" s="692"/>
      <c r="R65" s="692"/>
      <c r="S65" s="692"/>
      <c r="T65" s="692"/>
      <c r="U65" s="693"/>
      <c r="W65" s="10"/>
    </row>
    <row r="66" spans="1:24" s="5" customFormat="1" ht="24" customHeight="1" x14ac:dyDescent="0.15">
      <c r="A66" s="10"/>
      <c r="B66" s="800"/>
      <c r="C66" s="812"/>
      <c r="D66" s="671"/>
      <c r="E66" s="672"/>
      <c r="F66" s="689" t="s">
        <v>334</v>
      </c>
      <c r="G66" s="689"/>
      <c r="H66" s="689"/>
      <c r="I66" s="689"/>
      <c r="J66" s="689"/>
      <c r="K66" s="689"/>
      <c r="L66" s="689"/>
      <c r="M66" s="690"/>
      <c r="N66" s="465" t="s">
        <v>505</v>
      </c>
      <c r="O66" s="368" t="str">
        <f>IF(N66="－","－",IF(【選択肢】!P11&gt;0,"○","×"))</f>
        <v>×</v>
      </c>
      <c r="P66" s="691"/>
      <c r="Q66" s="692"/>
      <c r="R66" s="692"/>
      <c r="S66" s="692"/>
      <c r="T66" s="692"/>
      <c r="U66" s="693"/>
      <c r="W66" s="10"/>
    </row>
    <row r="67" spans="1:24" s="5" customFormat="1" ht="24" customHeight="1" x14ac:dyDescent="0.15">
      <c r="A67" s="10"/>
      <c r="B67" s="800"/>
      <c r="C67" s="812"/>
      <c r="D67" s="671" t="s">
        <v>16</v>
      </c>
      <c r="E67" s="672"/>
      <c r="F67" s="689" t="s">
        <v>335</v>
      </c>
      <c r="G67" s="689"/>
      <c r="H67" s="689"/>
      <c r="I67" s="689"/>
      <c r="J67" s="689"/>
      <c r="K67" s="689"/>
      <c r="L67" s="689"/>
      <c r="M67" s="690"/>
      <c r="N67" s="465" t="s">
        <v>505</v>
      </c>
      <c r="O67" s="368" t="str">
        <f>IF(N67="－","－",IF(【選択肢】!P12&gt;0,"○","×"))</f>
        <v>×</v>
      </c>
      <c r="P67" s="691"/>
      <c r="Q67" s="692"/>
      <c r="R67" s="692"/>
      <c r="S67" s="692"/>
      <c r="T67" s="692"/>
      <c r="U67" s="693"/>
      <c r="W67" s="10"/>
    </row>
    <row r="68" spans="1:24" s="5" customFormat="1" ht="24" customHeight="1" x14ac:dyDescent="0.15">
      <c r="A68" s="10"/>
      <c r="B68" s="800"/>
      <c r="C68" s="812"/>
      <c r="D68" s="671"/>
      <c r="E68" s="672"/>
      <c r="F68" s="689" t="s">
        <v>336</v>
      </c>
      <c r="G68" s="689"/>
      <c r="H68" s="689"/>
      <c r="I68" s="689"/>
      <c r="J68" s="689"/>
      <c r="K68" s="689"/>
      <c r="L68" s="689"/>
      <c r="M68" s="690"/>
      <c r="N68" s="465" t="s">
        <v>505</v>
      </c>
      <c r="O68" s="368" t="str">
        <f>IF(N68="－","－",IF(【選択肢】!P13&gt;0,"○","×"))</f>
        <v>×</v>
      </c>
      <c r="P68" s="691"/>
      <c r="Q68" s="692"/>
      <c r="R68" s="692"/>
      <c r="S68" s="692"/>
      <c r="T68" s="692"/>
      <c r="U68" s="693"/>
      <c r="W68" s="10"/>
    </row>
    <row r="69" spans="1:24" s="5" customFormat="1" ht="24" customHeight="1" x14ac:dyDescent="0.15">
      <c r="A69" s="10"/>
      <c r="B69" s="800"/>
      <c r="C69" s="812"/>
      <c r="D69" s="671"/>
      <c r="E69" s="672"/>
      <c r="F69" s="689" t="s">
        <v>337</v>
      </c>
      <c r="G69" s="689"/>
      <c r="H69" s="689"/>
      <c r="I69" s="689"/>
      <c r="J69" s="689"/>
      <c r="K69" s="689"/>
      <c r="L69" s="689"/>
      <c r="M69" s="690"/>
      <c r="N69" s="465" t="s">
        <v>505</v>
      </c>
      <c r="O69" s="368" t="str">
        <f>IF(N69="－","－",IF(【選択肢】!P14&gt;0,"○","×"))</f>
        <v>×</v>
      </c>
      <c r="P69" s="691"/>
      <c r="Q69" s="692"/>
      <c r="R69" s="692"/>
      <c r="S69" s="692"/>
      <c r="T69" s="692"/>
      <c r="U69" s="693"/>
      <c r="W69" s="10" t="s">
        <v>622</v>
      </c>
      <c r="X69" s="5" t="s">
        <v>623</v>
      </c>
    </row>
    <row r="70" spans="1:24" s="5" customFormat="1" ht="24" customHeight="1" x14ac:dyDescent="0.15">
      <c r="A70" s="10"/>
      <c r="B70" s="800"/>
      <c r="C70" s="812"/>
      <c r="D70" s="671" t="s">
        <v>17</v>
      </c>
      <c r="E70" s="672"/>
      <c r="F70" s="689" t="s">
        <v>338</v>
      </c>
      <c r="G70" s="689"/>
      <c r="H70" s="689"/>
      <c r="I70" s="689"/>
      <c r="J70" s="689"/>
      <c r="K70" s="689"/>
      <c r="L70" s="689"/>
      <c r="M70" s="690"/>
      <c r="N70" s="465" t="s">
        <v>505</v>
      </c>
      <c r="O70" s="368" t="str">
        <f>IF(N70="－","－",IF(【選択肢】!P15&gt;0,"○","×"))</f>
        <v>×</v>
      </c>
      <c r="P70" s="691"/>
      <c r="Q70" s="692"/>
      <c r="R70" s="692"/>
      <c r="S70" s="692"/>
      <c r="T70" s="692"/>
      <c r="U70" s="693"/>
      <c r="W70" s="10"/>
    </row>
    <row r="71" spans="1:24" s="5" customFormat="1" ht="24" customHeight="1" x14ac:dyDescent="0.15">
      <c r="A71" s="10"/>
      <c r="B71" s="800"/>
      <c r="C71" s="812"/>
      <c r="D71" s="671"/>
      <c r="E71" s="672"/>
      <c r="F71" s="689" t="s">
        <v>339</v>
      </c>
      <c r="G71" s="689"/>
      <c r="H71" s="689"/>
      <c r="I71" s="689"/>
      <c r="J71" s="689"/>
      <c r="K71" s="689"/>
      <c r="L71" s="689"/>
      <c r="M71" s="690"/>
      <c r="N71" s="465" t="s">
        <v>505</v>
      </c>
      <c r="O71" s="368" t="str">
        <f>IF(N71="－","－",IF(【選択肢】!P16&gt;0,"○","×"))</f>
        <v>×</v>
      </c>
      <c r="P71" s="691"/>
      <c r="Q71" s="692"/>
      <c r="R71" s="692"/>
      <c r="S71" s="692"/>
      <c r="T71" s="692"/>
      <c r="U71" s="693"/>
      <c r="W71" s="10" t="s">
        <v>622</v>
      </c>
      <c r="X71" s="5" t="s">
        <v>623</v>
      </c>
    </row>
    <row r="72" spans="1:24" s="5" customFormat="1" ht="24" customHeight="1" x14ac:dyDescent="0.15">
      <c r="B72" s="800"/>
      <c r="C72" s="812"/>
      <c r="D72" s="671"/>
      <c r="E72" s="672"/>
      <c r="F72" s="689" t="s">
        <v>340</v>
      </c>
      <c r="G72" s="689"/>
      <c r="H72" s="689"/>
      <c r="I72" s="689"/>
      <c r="J72" s="689"/>
      <c r="K72" s="689"/>
      <c r="L72" s="689"/>
      <c r="M72" s="690"/>
      <c r="N72" s="465" t="s">
        <v>505</v>
      </c>
      <c r="O72" s="368" t="str">
        <f>IF(N72="－","－",IF(【選択肢】!P17&gt;0,"○","×"))</f>
        <v>×</v>
      </c>
      <c r="P72" s="691"/>
      <c r="Q72" s="692"/>
      <c r="R72" s="692"/>
      <c r="S72" s="692"/>
      <c r="T72" s="692"/>
      <c r="U72" s="693"/>
      <c r="W72" s="10" t="s">
        <v>622</v>
      </c>
      <c r="X72" s="5" t="s">
        <v>623</v>
      </c>
    </row>
    <row r="73" spans="1:24" s="5" customFormat="1" ht="24" customHeight="1" x14ac:dyDescent="0.15">
      <c r="B73" s="800"/>
      <c r="C73" s="812"/>
      <c r="D73" s="671" t="s">
        <v>18</v>
      </c>
      <c r="E73" s="672"/>
      <c r="F73" s="689" t="s">
        <v>341</v>
      </c>
      <c r="G73" s="689"/>
      <c r="H73" s="689"/>
      <c r="I73" s="689"/>
      <c r="J73" s="689"/>
      <c r="K73" s="689"/>
      <c r="L73" s="689"/>
      <c r="M73" s="690"/>
      <c r="N73" s="465" t="s">
        <v>505</v>
      </c>
      <c r="O73" s="368" t="str">
        <f>IF(N73="－","－",IF(【選択肢】!P18&gt;0,"○","×"))</f>
        <v>×</v>
      </c>
      <c r="P73" s="691"/>
      <c r="Q73" s="692"/>
      <c r="R73" s="692"/>
      <c r="S73" s="692"/>
      <c r="T73" s="692"/>
      <c r="U73" s="693"/>
      <c r="W73" s="10"/>
    </row>
    <row r="74" spans="1:24" s="5" customFormat="1" ht="24" customHeight="1" x14ac:dyDescent="0.15">
      <c r="B74" s="800"/>
      <c r="C74" s="812"/>
      <c r="D74" s="671"/>
      <c r="E74" s="672"/>
      <c r="F74" s="689" t="s">
        <v>342</v>
      </c>
      <c r="G74" s="689"/>
      <c r="H74" s="689"/>
      <c r="I74" s="689"/>
      <c r="J74" s="689"/>
      <c r="K74" s="689"/>
      <c r="L74" s="689"/>
      <c r="M74" s="690"/>
      <c r="N74" s="465" t="s">
        <v>505</v>
      </c>
      <c r="O74" s="368" t="str">
        <f>IF(N74="－","－",IF(【選択肢】!P19&gt;0,"○","×"))</f>
        <v>×</v>
      </c>
      <c r="P74" s="691"/>
      <c r="Q74" s="692"/>
      <c r="R74" s="692"/>
      <c r="S74" s="692"/>
      <c r="T74" s="692"/>
      <c r="U74" s="693"/>
      <c r="W74" s="10" t="s">
        <v>622</v>
      </c>
      <c r="X74" s="5" t="s">
        <v>623</v>
      </c>
    </row>
    <row r="75" spans="1:24" s="5" customFormat="1" ht="24" customHeight="1" x14ac:dyDescent="0.15">
      <c r="B75" s="800"/>
      <c r="C75" s="812"/>
      <c r="D75" s="671"/>
      <c r="E75" s="672"/>
      <c r="F75" s="689" t="s">
        <v>343</v>
      </c>
      <c r="G75" s="689"/>
      <c r="H75" s="689"/>
      <c r="I75" s="689"/>
      <c r="J75" s="689"/>
      <c r="K75" s="689"/>
      <c r="L75" s="689"/>
      <c r="M75" s="690"/>
      <c r="N75" s="465" t="s">
        <v>505</v>
      </c>
      <c r="O75" s="368" t="str">
        <f>IF(N75="－","－",IF(【選択肢】!P20&gt;0,"○","×"))</f>
        <v>×</v>
      </c>
      <c r="P75" s="691"/>
      <c r="Q75" s="692"/>
      <c r="R75" s="692"/>
      <c r="S75" s="692"/>
      <c r="T75" s="692"/>
      <c r="U75" s="693"/>
      <c r="W75" s="10" t="s">
        <v>622</v>
      </c>
      <c r="X75" s="5" t="s">
        <v>623</v>
      </c>
    </row>
    <row r="76" spans="1:24" s="5" customFormat="1" ht="24" customHeight="1" x14ac:dyDescent="0.15">
      <c r="A76" s="10"/>
      <c r="B76" s="800"/>
      <c r="C76" s="812"/>
      <c r="D76" s="752" t="s">
        <v>24</v>
      </c>
      <c r="E76" s="753"/>
      <c r="F76" s="749" t="s">
        <v>344</v>
      </c>
      <c r="G76" s="750"/>
      <c r="H76" s="750"/>
      <c r="I76" s="750"/>
      <c r="J76" s="750"/>
      <c r="K76" s="750"/>
      <c r="L76" s="750"/>
      <c r="M76" s="751"/>
      <c r="N76" s="465" t="s">
        <v>505</v>
      </c>
      <c r="O76" s="368" t="str">
        <f>IF(N76="－","－",IF(【選択肢】!P21&gt;0,"○","×"))</f>
        <v>×</v>
      </c>
      <c r="P76" s="691"/>
      <c r="Q76" s="692"/>
      <c r="R76" s="692"/>
      <c r="S76" s="692"/>
      <c r="T76" s="692"/>
      <c r="U76" s="693"/>
      <c r="W76" s="10" t="s">
        <v>508</v>
      </c>
      <c r="X76" s="5" t="s">
        <v>510</v>
      </c>
    </row>
    <row r="77" spans="1:24" s="5" customFormat="1" ht="16.5" customHeight="1" x14ac:dyDescent="0.15">
      <c r="A77" s="10"/>
      <c r="B77" s="156"/>
      <c r="C77" s="156"/>
      <c r="D77" s="156"/>
      <c r="E77" s="156"/>
      <c r="F77" s="157"/>
      <c r="G77" s="157"/>
      <c r="H77" s="157"/>
      <c r="I77" s="157"/>
      <c r="J77" s="157"/>
      <c r="K77" s="157"/>
      <c r="L77" s="157"/>
      <c r="M77" s="157"/>
      <c r="N77" s="158"/>
      <c r="O77" s="158"/>
      <c r="P77" s="155"/>
      <c r="Q77" s="155"/>
      <c r="R77" s="155"/>
      <c r="S77" s="155"/>
      <c r="T77" s="155"/>
      <c r="U77" s="155"/>
      <c r="W77" s="10"/>
    </row>
    <row r="78" spans="1:24" s="5" customFormat="1" ht="17.25" customHeight="1" x14ac:dyDescent="0.15">
      <c r="A78" s="10"/>
      <c r="B78" s="696" t="s">
        <v>605</v>
      </c>
      <c r="C78" s="696"/>
      <c r="D78" s="696" t="s">
        <v>14</v>
      </c>
      <c r="E78" s="696"/>
      <c r="F78" s="696"/>
      <c r="G78" s="696"/>
      <c r="H78" s="696"/>
      <c r="I78" s="696"/>
      <c r="J78" s="696"/>
      <c r="K78" s="696"/>
      <c r="L78" s="696"/>
      <c r="M78" s="696"/>
      <c r="N78" s="696" t="s">
        <v>15</v>
      </c>
      <c r="O78" s="696" t="s">
        <v>35</v>
      </c>
      <c r="P78" s="164"/>
      <c r="Q78" s="698" t="s">
        <v>287</v>
      </c>
      <c r="R78" s="698"/>
      <c r="S78" s="698"/>
      <c r="T78" s="698"/>
      <c r="U78" s="699"/>
      <c r="W78" s="10"/>
    </row>
    <row r="79" spans="1:24" s="5" customFormat="1" ht="17.25" customHeight="1" x14ac:dyDescent="0.15">
      <c r="A79" s="10"/>
      <c r="B79" s="697"/>
      <c r="C79" s="697"/>
      <c r="D79" s="697"/>
      <c r="E79" s="697"/>
      <c r="F79" s="697"/>
      <c r="G79" s="697"/>
      <c r="H79" s="697"/>
      <c r="I79" s="697"/>
      <c r="J79" s="697"/>
      <c r="K79" s="697"/>
      <c r="L79" s="697"/>
      <c r="M79" s="697"/>
      <c r="N79" s="697"/>
      <c r="O79" s="697"/>
      <c r="P79" s="165" t="s">
        <v>286</v>
      </c>
      <c r="Q79" s="700"/>
      <c r="R79" s="700"/>
      <c r="S79" s="700"/>
      <c r="T79" s="700"/>
      <c r="U79" s="701"/>
      <c r="W79" s="10"/>
    </row>
    <row r="80" spans="1:24" s="14" customFormat="1" ht="24" customHeight="1" x14ac:dyDescent="0.15">
      <c r="A80" s="69"/>
      <c r="B80" s="853" t="s">
        <v>19</v>
      </c>
      <c r="C80" s="854"/>
      <c r="D80" s="760" t="s">
        <v>345</v>
      </c>
      <c r="E80" s="761"/>
      <c r="F80" s="761"/>
      <c r="G80" s="761"/>
      <c r="H80" s="761"/>
      <c r="I80" s="761"/>
      <c r="J80" s="761"/>
      <c r="K80" s="761"/>
      <c r="L80" s="761"/>
      <c r="M80" s="762"/>
      <c r="N80" s="468" t="s">
        <v>503</v>
      </c>
      <c r="O80" s="469" t="str">
        <f>IF(N80="－","－",IF(【選択肢】!P22&gt;0,"○","×"))</f>
        <v>－</v>
      </c>
      <c r="P80" s="470"/>
      <c r="Q80" s="747"/>
      <c r="R80" s="747"/>
      <c r="S80" s="747"/>
      <c r="T80" s="747"/>
      <c r="U80" s="748"/>
      <c r="W80" s="15"/>
    </row>
    <row r="81" spans="1:24" s="14" customFormat="1" ht="24" customHeight="1" x14ac:dyDescent="0.15">
      <c r="A81" s="69"/>
      <c r="B81" s="853"/>
      <c r="C81" s="854"/>
      <c r="D81" s="679" t="s">
        <v>346</v>
      </c>
      <c r="E81" s="680"/>
      <c r="F81" s="680"/>
      <c r="G81" s="680"/>
      <c r="H81" s="680"/>
      <c r="I81" s="680"/>
      <c r="J81" s="680"/>
      <c r="K81" s="680"/>
      <c r="L81" s="680"/>
      <c r="M81" s="681"/>
      <c r="N81" s="468" t="s">
        <v>503</v>
      </c>
      <c r="O81" s="469" t="str">
        <f>IF(N81="－","－",IF(【選択肢】!P23&gt;0,"○","×"))</f>
        <v>－</v>
      </c>
      <c r="P81" s="471"/>
      <c r="Q81" s="747"/>
      <c r="R81" s="747"/>
      <c r="S81" s="747"/>
      <c r="T81" s="747"/>
      <c r="U81" s="748"/>
      <c r="W81" s="15"/>
    </row>
    <row r="82" spans="1:24" s="14" customFormat="1" ht="24" customHeight="1" x14ac:dyDescent="0.15">
      <c r="A82" s="69"/>
      <c r="B82" s="853"/>
      <c r="C82" s="854"/>
      <c r="D82" s="679" t="s">
        <v>347</v>
      </c>
      <c r="E82" s="680"/>
      <c r="F82" s="680"/>
      <c r="G82" s="680"/>
      <c r="H82" s="680"/>
      <c r="I82" s="680"/>
      <c r="J82" s="680"/>
      <c r="K82" s="680"/>
      <c r="L82" s="680"/>
      <c r="M82" s="681"/>
      <c r="N82" s="468" t="s">
        <v>503</v>
      </c>
      <c r="O82" s="469" t="str">
        <f>IF(N82="－","－",IF(【選択肢】!P24&gt;0,"○","×"))</f>
        <v>－</v>
      </c>
      <c r="P82" s="471"/>
      <c r="Q82" s="747"/>
      <c r="R82" s="747"/>
      <c r="S82" s="747"/>
      <c r="T82" s="747"/>
      <c r="U82" s="748"/>
      <c r="W82" s="15"/>
    </row>
    <row r="83" spans="1:24" s="14" customFormat="1" ht="24" customHeight="1" x14ac:dyDescent="0.15">
      <c r="A83" s="69"/>
      <c r="B83" s="853"/>
      <c r="C83" s="854"/>
      <c r="D83" s="679" t="s">
        <v>369</v>
      </c>
      <c r="E83" s="680"/>
      <c r="F83" s="680"/>
      <c r="G83" s="680"/>
      <c r="H83" s="680"/>
      <c r="I83" s="680"/>
      <c r="J83" s="680"/>
      <c r="K83" s="680"/>
      <c r="L83" s="680"/>
      <c r="M83" s="681"/>
      <c r="N83" s="468" t="s">
        <v>503</v>
      </c>
      <c r="O83" s="469" t="str">
        <f>IF(N83="－","－",IF(【選択肢】!P25&gt;0,"○","×"))</f>
        <v>－</v>
      </c>
      <c r="P83" s="471"/>
      <c r="Q83" s="747"/>
      <c r="R83" s="747"/>
      <c r="S83" s="747"/>
      <c r="T83" s="747"/>
      <c r="U83" s="748"/>
      <c r="W83" s="15"/>
    </row>
    <row r="84" spans="1:24" s="5" customFormat="1" ht="24" customHeight="1" x14ac:dyDescent="0.15">
      <c r="B84" s="853"/>
      <c r="C84" s="854"/>
      <c r="D84" s="679" t="s">
        <v>348</v>
      </c>
      <c r="E84" s="680"/>
      <c r="F84" s="680"/>
      <c r="G84" s="680"/>
      <c r="H84" s="680"/>
      <c r="I84" s="680"/>
      <c r="J84" s="680"/>
      <c r="K84" s="680"/>
      <c r="L84" s="680"/>
      <c r="M84" s="681"/>
      <c r="N84" s="468" t="s">
        <v>503</v>
      </c>
      <c r="O84" s="469" t="str">
        <f>IF(N84="－","－",IF(【選択肢】!P26&gt;0,"○","×"))</f>
        <v>－</v>
      </c>
      <c r="P84" s="471"/>
      <c r="Q84" s="747"/>
      <c r="R84" s="747"/>
      <c r="S84" s="747"/>
      <c r="T84" s="747"/>
      <c r="U84" s="748"/>
      <c r="W84" s="10"/>
    </row>
    <row r="85" spans="1:24" ht="24" customHeight="1" x14ac:dyDescent="0.15">
      <c r="A85" s="71"/>
      <c r="B85" s="853"/>
      <c r="C85" s="854"/>
      <c r="D85" s="679" t="s">
        <v>386</v>
      </c>
      <c r="E85" s="680"/>
      <c r="F85" s="680"/>
      <c r="G85" s="680"/>
      <c r="H85" s="680"/>
      <c r="I85" s="680"/>
      <c r="J85" s="680"/>
      <c r="K85" s="680"/>
      <c r="L85" s="680"/>
      <c r="M85" s="681"/>
      <c r="N85" s="468" t="s">
        <v>503</v>
      </c>
      <c r="O85" s="469" t="str">
        <f>IF(N85="－","－",IF(【選択肢】!P27&gt;0,"○","×"))</f>
        <v>－</v>
      </c>
      <c r="P85" s="471"/>
      <c r="Q85" s="747"/>
      <c r="R85" s="747"/>
      <c r="S85" s="747"/>
      <c r="T85" s="747"/>
      <c r="U85" s="748"/>
    </row>
    <row r="86" spans="1:24" ht="24" customHeight="1" x14ac:dyDescent="0.15">
      <c r="B86" s="855"/>
      <c r="C86" s="856"/>
      <c r="D86" s="757" t="s">
        <v>349</v>
      </c>
      <c r="E86" s="758"/>
      <c r="F86" s="759"/>
      <c r="G86" s="754"/>
      <c r="H86" s="755"/>
      <c r="I86" s="755"/>
      <c r="J86" s="755"/>
      <c r="K86" s="755"/>
      <c r="L86" s="755"/>
      <c r="M86" s="756"/>
      <c r="N86" s="468" t="s">
        <v>503</v>
      </c>
      <c r="O86" s="469" t="str">
        <f>IF(N86="－","－",IF(【選択肢】!P28&gt;0,"○","×"))</f>
        <v>－</v>
      </c>
      <c r="P86" s="471"/>
      <c r="Q86" s="747"/>
      <c r="R86" s="747"/>
      <c r="S86" s="747"/>
      <c r="T86" s="747"/>
      <c r="U86" s="748"/>
    </row>
    <row r="87" spans="1:24" s="17" customFormat="1" ht="25.5" customHeight="1" x14ac:dyDescent="0.45">
      <c r="A87" s="7" t="s">
        <v>241</v>
      </c>
      <c r="B87" s="39"/>
      <c r="C87" s="39"/>
      <c r="D87" s="39"/>
      <c r="E87" s="39"/>
      <c r="F87" s="39"/>
      <c r="G87" s="39"/>
      <c r="H87" s="39"/>
      <c r="I87" s="39"/>
      <c r="J87" s="39"/>
      <c r="K87" s="39"/>
      <c r="L87" s="39"/>
      <c r="M87" s="39"/>
      <c r="N87" s="39"/>
      <c r="O87" s="39"/>
      <c r="P87" s="39"/>
      <c r="Q87" s="39"/>
      <c r="R87" s="39"/>
      <c r="S87" s="39"/>
    </row>
    <row r="88" spans="1:24" s="43" customFormat="1" ht="16.5" customHeight="1" x14ac:dyDescent="0.15">
      <c r="B88" s="70" t="s">
        <v>362</v>
      </c>
      <c r="C88" s="70"/>
      <c r="D88" s="70"/>
      <c r="E88" s="70"/>
      <c r="F88" s="70"/>
      <c r="G88" s="70"/>
      <c r="H88" s="70"/>
      <c r="I88" s="70"/>
      <c r="J88" s="70"/>
      <c r="K88" s="70"/>
      <c r="L88" s="70"/>
      <c r="M88" s="70"/>
      <c r="N88" s="70"/>
      <c r="O88" s="70"/>
      <c r="P88" s="70"/>
      <c r="Q88" s="70"/>
      <c r="R88" s="70"/>
      <c r="S88" s="70"/>
      <c r="T88" s="70"/>
      <c r="U88" s="70"/>
    </row>
    <row r="89" spans="1:24" s="26" customFormat="1" ht="25.5" customHeight="1" x14ac:dyDescent="0.15">
      <c r="B89" s="741" t="s">
        <v>605</v>
      </c>
      <c r="C89" s="741"/>
      <c r="D89" s="741"/>
      <c r="E89" s="573" t="s">
        <v>14</v>
      </c>
      <c r="F89" s="574"/>
      <c r="G89" s="574"/>
      <c r="H89" s="574"/>
      <c r="I89" s="574"/>
      <c r="J89" s="574"/>
      <c r="K89" s="574"/>
      <c r="L89" s="574"/>
      <c r="M89" s="575"/>
      <c r="N89" s="136" t="s">
        <v>15</v>
      </c>
      <c r="O89" s="136" t="s">
        <v>35</v>
      </c>
      <c r="P89" s="705" t="s">
        <v>49</v>
      </c>
      <c r="Q89" s="706"/>
      <c r="R89" s="706"/>
      <c r="S89" s="706"/>
      <c r="T89" s="706"/>
      <c r="U89" s="707"/>
    </row>
    <row r="90" spans="1:24" s="26" customFormat="1" ht="24" customHeight="1" x14ac:dyDescent="0.15">
      <c r="B90" s="717" t="s">
        <v>37</v>
      </c>
      <c r="C90" s="682" t="s">
        <v>316</v>
      </c>
      <c r="D90" s="683"/>
      <c r="E90" s="659" t="s">
        <v>350</v>
      </c>
      <c r="F90" s="660"/>
      <c r="G90" s="660"/>
      <c r="H90" s="660"/>
      <c r="I90" s="660"/>
      <c r="J90" s="660"/>
      <c r="K90" s="660"/>
      <c r="L90" s="660"/>
      <c r="M90" s="661"/>
      <c r="N90" s="468" t="s">
        <v>503</v>
      </c>
      <c r="O90" s="465" t="str">
        <f>IF(N90="－","－",IF(【選択肢】!P29&gt;0,"○","×"))</f>
        <v>－</v>
      </c>
      <c r="P90" s="691"/>
      <c r="Q90" s="692"/>
      <c r="R90" s="692"/>
      <c r="S90" s="692"/>
      <c r="T90" s="692"/>
      <c r="U90" s="693"/>
    </row>
    <row r="91" spans="1:24" s="26" customFormat="1" ht="24" customHeight="1" x14ac:dyDescent="0.15">
      <c r="B91" s="718"/>
      <c r="C91" s="684"/>
      <c r="D91" s="685"/>
      <c r="E91" s="659" t="s">
        <v>351</v>
      </c>
      <c r="F91" s="660"/>
      <c r="G91" s="660"/>
      <c r="H91" s="660"/>
      <c r="I91" s="660"/>
      <c r="J91" s="660"/>
      <c r="K91" s="660"/>
      <c r="L91" s="660"/>
      <c r="M91" s="661"/>
      <c r="N91" s="468" t="s">
        <v>503</v>
      </c>
      <c r="O91" s="465" t="str">
        <f>IF(N91="－","－",IF(【選択肢】!P30&gt;0,"○","×"))</f>
        <v>－</v>
      </c>
      <c r="P91" s="691"/>
      <c r="Q91" s="692"/>
      <c r="R91" s="692"/>
      <c r="S91" s="692"/>
      <c r="T91" s="692"/>
      <c r="U91" s="693"/>
    </row>
    <row r="92" spans="1:24" s="26" customFormat="1" ht="24" customHeight="1" x14ac:dyDescent="0.15">
      <c r="B92" s="718"/>
      <c r="C92" s="684"/>
      <c r="D92" s="685"/>
      <c r="E92" s="659" t="s">
        <v>352</v>
      </c>
      <c r="F92" s="660"/>
      <c r="G92" s="660"/>
      <c r="H92" s="660"/>
      <c r="I92" s="660"/>
      <c r="J92" s="660"/>
      <c r="K92" s="660"/>
      <c r="L92" s="660"/>
      <c r="M92" s="661"/>
      <c r="N92" s="468" t="s">
        <v>503</v>
      </c>
      <c r="O92" s="465" t="str">
        <f>IF(N92="－","－",IF(【選択肢】!P31&gt;0,"○","×"))</f>
        <v>－</v>
      </c>
      <c r="P92" s="691"/>
      <c r="Q92" s="692"/>
      <c r="R92" s="692"/>
      <c r="S92" s="692"/>
      <c r="T92" s="692"/>
      <c r="U92" s="693"/>
    </row>
    <row r="93" spans="1:24" s="26" customFormat="1" ht="24" customHeight="1" x14ac:dyDescent="0.15">
      <c r="B93" s="718"/>
      <c r="C93" s="684"/>
      <c r="D93" s="685"/>
      <c r="E93" s="659" t="s">
        <v>353</v>
      </c>
      <c r="F93" s="660"/>
      <c r="G93" s="660"/>
      <c r="H93" s="660"/>
      <c r="I93" s="660"/>
      <c r="J93" s="660"/>
      <c r="K93" s="660"/>
      <c r="L93" s="660"/>
      <c r="M93" s="661"/>
      <c r="N93" s="468" t="s">
        <v>503</v>
      </c>
      <c r="O93" s="465" t="str">
        <f>IF(N93="－","－",IF(【選択肢】!P32&gt;0,"○","×"))</f>
        <v>－</v>
      </c>
      <c r="P93" s="691"/>
      <c r="Q93" s="692"/>
      <c r="R93" s="692"/>
      <c r="S93" s="692"/>
      <c r="T93" s="692"/>
      <c r="U93" s="693"/>
    </row>
    <row r="94" spans="1:24" s="26" customFormat="1" ht="16.5" x14ac:dyDescent="0.15">
      <c r="B94" s="718"/>
      <c r="C94" s="684"/>
      <c r="D94" s="685"/>
      <c r="E94" s="719" t="s">
        <v>354</v>
      </c>
      <c r="F94" s="720"/>
      <c r="G94" s="720"/>
      <c r="H94" s="720"/>
      <c r="I94" s="720"/>
      <c r="J94" s="720"/>
      <c r="K94" s="720"/>
      <c r="L94" s="720"/>
      <c r="M94" s="721"/>
      <c r="N94" s="745" t="s">
        <v>503</v>
      </c>
      <c r="O94" s="745" t="str">
        <f>IF(N94="－","－",IF(【選択肢】!P33&gt;0,"○","×"))</f>
        <v>－</v>
      </c>
      <c r="P94" s="472" t="s">
        <v>288</v>
      </c>
      <c r="Q94" s="725"/>
      <c r="R94" s="726"/>
      <c r="S94" s="726"/>
      <c r="T94" s="726"/>
      <c r="U94" s="727"/>
    </row>
    <row r="95" spans="1:24" s="26" customFormat="1" ht="16.5" x14ac:dyDescent="0.15">
      <c r="B95" s="718"/>
      <c r="C95" s="684"/>
      <c r="D95" s="685"/>
      <c r="E95" s="722"/>
      <c r="F95" s="723"/>
      <c r="G95" s="723"/>
      <c r="H95" s="723"/>
      <c r="I95" s="723"/>
      <c r="J95" s="723"/>
      <c r="K95" s="723"/>
      <c r="L95" s="723"/>
      <c r="M95" s="724"/>
      <c r="N95" s="746"/>
      <c r="O95" s="746"/>
      <c r="P95" s="473"/>
      <c r="Q95" s="728"/>
      <c r="R95" s="729"/>
      <c r="S95" s="729"/>
      <c r="T95" s="729"/>
      <c r="U95" s="730"/>
    </row>
    <row r="96" spans="1:24" s="26" customFormat="1" ht="16.5" x14ac:dyDescent="0.15">
      <c r="B96" s="718"/>
      <c r="C96" s="682" t="s">
        <v>292</v>
      </c>
      <c r="D96" s="683"/>
      <c r="E96" s="719" t="s">
        <v>355</v>
      </c>
      <c r="F96" s="720"/>
      <c r="G96" s="720"/>
      <c r="H96" s="720"/>
      <c r="I96" s="720"/>
      <c r="J96" s="720"/>
      <c r="K96" s="720"/>
      <c r="L96" s="720"/>
      <c r="M96" s="721"/>
      <c r="N96" s="745" t="s">
        <v>503</v>
      </c>
      <c r="O96" s="745" t="str">
        <f>IF(N96="－","－",IF(【選択肢】!P34&gt;0,"○","×"))</f>
        <v>－</v>
      </c>
      <c r="P96" s="466" t="s">
        <v>288</v>
      </c>
      <c r="Q96" s="725"/>
      <c r="R96" s="726"/>
      <c r="S96" s="726"/>
      <c r="T96" s="726"/>
      <c r="U96" s="727"/>
      <c r="W96" s="26" t="s">
        <v>508</v>
      </c>
      <c r="X96" s="26" t="s">
        <v>513</v>
      </c>
    </row>
    <row r="97" spans="2:25" s="26" customFormat="1" ht="16.5" x14ac:dyDescent="0.15">
      <c r="B97" s="718"/>
      <c r="C97" s="813"/>
      <c r="D97" s="814"/>
      <c r="E97" s="722"/>
      <c r="F97" s="723"/>
      <c r="G97" s="723"/>
      <c r="H97" s="723"/>
      <c r="I97" s="723"/>
      <c r="J97" s="723"/>
      <c r="K97" s="723"/>
      <c r="L97" s="723"/>
      <c r="M97" s="724"/>
      <c r="N97" s="746"/>
      <c r="O97" s="746"/>
      <c r="P97" s="467"/>
      <c r="Q97" s="728"/>
      <c r="R97" s="729"/>
      <c r="S97" s="729"/>
      <c r="T97" s="729"/>
      <c r="U97" s="730"/>
      <c r="X97" s="26" t="s">
        <v>512</v>
      </c>
    </row>
    <row r="98" spans="2:25" s="26" customFormat="1" ht="24" customHeight="1" x14ac:dyDescent="0.15">
      <c r="B98" s="718"/>
      <c r="C98" s="711" t="s">
        <v>26</v>
      </c>
      <c r="D98" s="712"/>
      <c r="E98" s="659" t="s">
        <v>356</v>
      </c>
      <c r="F98" s="660"/>
      <c r="G98" s="660"/>
      <c r="H98" s="660"/>
      <c r="I98" s="660"/>
      <c r="J98" s="660"/>
      <c r="K98" s="660"/>
      <c r="L98" s="660"/>
      <c r="M98" s="661"/>
      <c r="N98" s="465" t="s">
        <v>503</v>
      </c>
      <c r="O98" s="465" t="str">
        <f>IF(N98="－","－",IF(【選択肢】!P35&gt;0,"○","×"))</f>
        <v>－</v>
      </c>
      <c r="P98" s="691"/>
      <c r="Q98" s="692"/>
      <c r="R98" s="692"/>
      <c r="S98" s="692"/>
      <c r="T98" s="692"/>
      <c r="U98" s="693"/>
      <c r="W98" s="26" t="s">
        <v>508</v>
      </c>
      <c r="X98" s="26" t="s">
        <v>511</v>
      </c>
    </row>
    <row r="99" spans="2:25" s="26" customFormat="1" ht="24" customHeight="1" x14ac:dyDescent="0.15">
      <c r="B99" s="718"/>
      <c r="C99" s="713"/>
      <c r="D99" s="714"/>
      <c r="E99" s="659" t="s">
        <v>357</v>
      </c>
      <c r="F99" s="660"/>
      <c r="G99" s="660"/>
      <c r="H99" s="660"/>
      <c r="I99" s="660"/>
      <c r="J99" s="660"/>
      <c r="K99" s="660"/>
      <c r="L99" s="660"/>
      <c r="M99" s="661"/>
      <c r="N99" s="465" t="s">
        <v>503</v>
      </c>
      <c r="O99" s="465" t="str">
        <f>IF(N99="－","－",IF(【選択肢】!P36&gt;0,"○","×"))</f>
        <v>－</v>
      </c>
      <c r="P99" s="691"/>
      <c r="Q99" s="692"/>
      <c r="R99" s="692"/>
      <c r="S99" s="692"/>
      <c r="T99" s="692"/>
      <c r="U99" s="693"/>
      <c r="W99" s="26" t="s">
        <v>508</v>
      </c>
      <c r="X99" s="26" t="s">
        <v>511</v>
      </c>
    </row>
    <row r="100" spans="2:25" s="26" customFormat="1" ht="24" customHeight="1" x14ac:dyDescent="0.15">
      <c r="B100" s="718"/>
      <c r="C100" s="713"/>
      <c r="D100" s="714"/>
      <c r="E100" s="659" t="s">
        <v>358</v>
      </c>
      <c r="F100" s="660"/>
      <c r="G100" s="660"/>
      <c r="H100" s="660"/>
      <c r="I100" s="660"/>
      <c r="J100" s="660"/>
      <c r="K100" s="660"/>
      <c r="L100" s="660"/>
      <c r="M100" s="661"/>
      <c r="N100" s="465" t="s">
        <v>503</v>
      </c>
      <c r="O100" s="465" t="str">
        <f>IF(N100="－","－",IF(【選択肢】!P37&gt;0,"○","×"))</f>
        <v>－</v>
      </c>
      <c r="P100" s="691"/>
      <c r="Q100" s="692"/>
      <c r="R100" s="692"/>
      <c r="S100" s="692"/>
      <c r="T100" s="692"/>
      <c r="U100" s="693"/>
      <c r="W100" s="26" t="s">
        <v>508</v>
      </c>
      <c r="X100" s="26" t="s">
        <v>511</v>
      </c>
    </row>
    <row r="101" spans="2:25" s="26" customFormat="1" ht="24" customHeight="1" x14ac:dyDescent="0.15">
      <c r="B101" s="718"/>
      <c r="C101" s="715"/>
      <c r="D101" s="716"/>
      <c r="E101" s="659" t="s">
        <v>359</v>
      </c>
      <c r="F101" s="660"/>
      <c r="G101" s="660"/>
      <c r="H101" s="660"/>
      <c r="I101" s="660"/>
      <c r="J101" s="660"/>
      <c r="K101" s="660"/>
      <c r="L101" s="660"/>
      <c r="M101" s="661"/>
      <c r="N101" s="465" t="s">
        <v>503</v>
      </c>
      <c r="O101" s="465" t="str">
        <f>IF(N101="－","－",IF(【選択肢】!P38&gt;0,"○","×"))</f>
        <v>－</v>
      </c>
      <c r="P101" s="691"/>
      <c r="Q101" s="692"/>
      <c r="R101" s="692"/>
      <c r="S101" s="692"/>
      <c r="T101" s="692"/>
      <c r="U101" s="693"/>
      <c r="W101" s="26" t="s">
        <v>508</v>
      </c>
      <c r="X101" s="26" t="s">
        <v>511</v>
      </c>
    </row>
    <row r="102" spans="2:25" s="26" customFormat="1" ht="24" customHeight="1" x14ac:dyDescent="0.15">
      <c r="B102" s="810" t="s">
        <v>296</v>
      </c>
      <c r="C102" s="711" t="s">
        <v>302</v>
      </c>
      <c r="D102" s="712"/>
      <c r="E102" s="673" t="s">
        <v>298</v>
      </c>
      <c r="F102" s="674"/>
      <c r="G102" s="674"/>
      <c r="H102" s="674"/>
      <c r="I102" s="674"/>
      <c r="J102" s="674"/>
      <c r="K102" s="674"/>
      <c r="L102" s="674"/>
      <c r="M102" s="675"/>
      <c r="N102" s="465" t="s">
        <v>503</v>
      </c>
      <c r="O102" s="465" t="str">
        <f>IF(N102="－","－",IF(【選択肢】!P39&gt;0,"○","×"))</f>
        <v>－</v>
      </c>
      <c r="P102" s="691"/>
      <c r="Q102" s="692"/>
      <c r="R102" s="692"/>
      <c r="S102" s="692"/>
      <c r="T102" s="692"/>
      <c r="U102" s="693"/>
    </row>
    <row r="103" spans="2:25" s="26" customFormat="1" ht="24" customHeight="1" x14ac:dyDescent="0.15">
      <c r="B103" s="811"/>
      <c r="C103" s="713"/>
      <c r="D103" s="714"/>
      <c r="E103" s="673" t="s">
        <v>360</v>
      </c>
      <c r="F103" s="674"/>
      <c r="G103" s="674"/>
      <c r="H103" s="674"/>
      <c r="I103" s="674"/>
      <c r="J103" s="674"/>
      <c r="K103" s="674"/>
      <c r="L103" s="674"/>
      <c r="M103" s="675"/>
      <c r="N103" s="465" t="s">
        <v>503</v>
      </c>
      <c r="O103" s="465" t="str">
        <f>IF(N103="－","－",IF(【選択肢】!P40&gt;0,"○","×"))</f>
        <v>－</v>
      </c>
      <c r="P103" s="691"/>
      <c r="Q103" s="692"/>
      <c r="R103" s="692"/>
      <c r="S103" s="692"/>
      <c r="T103" s="692"/>
      <c r="U103" s="693"/>
    </row>
    <row r="104" spans="2:25" s="26" customFormat="1" ht="24" customHeight="1" x14ac:dyDescent="0.15">
      <c r="B104" s="811"/>
      <c r="C104" s="713"/>
      <c r="D104" s="714"/>
      <c r="E104" s="673" t="s">
        <v>299</v>
      </c>
      <c r="F104" s="674"/>
      <c r="G104" s="674"/>
      <c r="H104" s="674"/>
      <c r="I104" s="674"/>
      <c r="J104" s="674"/>
      <c r="K104" s="674"/>
      <c r="L104" s="674"/>
      <c r="M104" s="675"/>
      <c r="N104" s="465" t="s">
        <v>503</v>
      </c>
      <c r="O104" s="465" t="str">
        <f>IF(N104="－","－",IF(【選択肢】!P41&gt;0,"○","×"))</f>
        <v>－</v>
      </c>
      <c r="P104" s="691"/>
      <c r="Q104" s="692"/>
      <c r="R104" s="692"/>
      <c r="S104" s="692"/>
      <c r="T104" s="692"/>
      <c r="U104" s="693"/>
    </row>
    <row r="105" spans="2:25" s="26" customFormat="1" ht="32.25" customHeight="1" x14ac:dyDescent="0.15">
      <c r="B105" s="811"/>
      <c r="C105" s="713"/>
      <c r="D105" s="714"/>
      <c r="E105" s="673" t="s">
        <v>300</v>
      </c>
      <c r="F105" s="674"/>
      <c r="G105" s="674"/>
      <c r="H105" s="674"/>
      <c r="I105" s="674"/>
      <c r="J105" s="674"/>
      <c r="K105" s="674"/>
      <c r="L105" s="674"/>
      <c r="M105" s="675"/>
      <c r="N105" s="465" t="s">
        <v>503</v>
      </c>
      <c r="O105" s="465" t="str">
        <f>IF(N105="－","－",IF(【選択肢】!P42&gt;0,"○","×"))</f>
        <v>－</v>
      </c>
      <c r="P105" s="691"/>
      <c r="Q105" s="692"/>
      <c r="R105" s="692"/>
      <c r="S105" s="692"/>
      <c r="T105" s="692"/>
      <c r="U105" s="693"/>
    </row>
    <row r="106" spans="2:25" s="26" customFormat="1" ht="24" customHeight="1" x14ac:dyDescent="0.15">
      <c r="B106" s="811"/>
      <c r="C106" s="715"/>
      <c r="D106" s="716"/>
      <c r="E106" s="673" t="s">
        <v>301</v>
      </c>
      <c r="F106" s="674"/>
      <c r="G106" s="674"/>
      <c r="H106" s="674"/>
      <c r="I106" s="674"/>
      <c r="J106" s="674"/>
      <c r="K106" s="674"/>
      <c r="L106" s="674"/>
      <c r="M106" s="675"/>
      <c r="N106" s="465" t="s">
        <v>503</v>
      </c>
      <c r="O106" s="465" t="str">
        <f>IF(N106="－","－",IF(【選択肢】!P43&gt;0,"○","×"))</f>
        <v>－</v>
      </c>
      <c r="P106" s="691"/>
      <c r="Q106" s="692"/>
      <c r="R106" s="692"/>
      <c r="S106" s="692"/>
      <c r="T106" s="692"/>
      <c r="U106" s="693"/>
    </row>
    <row r="107" spans="2:25" s="26" customFormat="1" ht="30" customHeight="1" x14ac:dyDescent="0.15">
      <c r="B107" s="811"/>
      <c r="C107" s="711" t="s">
        <v>295</v>
      </c>
      <c r="D107" s="712"/>
      <c r="E107" s="676"/>
      <c r="F107" s="677"/>
      <c r="G107" s="677"/>
      <c r="H107" s="677"/>
      <c r="I107" s="677"/>
      <c r="J107" s="677"/>
      <c r="K107" s="677"/>
      <c r="L107" s="677"/>
      <c r="M107" s="678"/>
      <c r="N107" s="465"/>
      <c r="O107" s="465" t="str">
        <f>IFERROR(IF(VLOOKUP(E107,【選択肢】!$O$6:$P$74,2,FALSE)&gt;0,"○","×"),"")</f>
        <v/>
      </c>
      <c r="P107" s="691"/>
      <c r="Q107" s="692"/>
      <c r="R107" s="692"/>
      <c r="S107" s="692"/>
      <c r="T107" s="692"/>
      <c r="U107" s="693"/>
    </row>
    <row r="108" spans="2:25" s="26" customFormat="1" ht="30" customHeight="1" x14ac:dyDescent="0.15">
      <c r="B108" s="811"/>
      <c r="C108" s="713"/>
      <c r="D108" s="714"/>
      <c r="E108" s="676"/>
      <c r="F108" s="677"/>
      <c r="G108" s="677"/>
      <c r="H108" s="677"/>
      <c r="I108" s="677"/>
      <c r="J108" s="677"/>
      <c r="K108" s="677"/>
      <c r="L108" s="677"/>
      <c r="M108" s="678"/>
      <c r="N108" s="465"/>
      <c r="O108" s="465" t="str">
        <f>IFERROR(IF(VLOOKUP(E108,【選択肢】!$O$6:$P$74,2,FALSE)&gt;0,"○","×"),"")</f>
        <v/>
      </c>
      <c r="P108" s="691"/>
      <c r="Q108" s="692"/>
      <c r="R108" s="692"/>
      <c r="S108" s="692"/>
      <c r="T108" s="692"/>
      <c r="U108" s="693"/>
    </row>
    <row r="109" spans="2:25" s="26" customFormat="1" ht="30" customHeight="1" x14ac:dyDescent="0.15">
      <c r="B109" s="811"/>
      <c r="C109" s="713"/>
      <c r="D109" s="714"/>
      <c r="E109" s="676"/>
      <c r="F109" s="677"/>
      <c r="G109" s="677"/>
      <c r="H109" s="677"/>
      <c r="I109" s="677"/>
      <c r="J109" s="677"/>
      <c r="K109" s="677"/>
      <c r="L109" s="677"/>
      <c r="M109" s="678"/>
      <c r="N109" s="465"/>
      <c r="O109" s="465" t="str">
        <f>IFERROR(IF(VLOOKUP(E109,【選択肢】!$O$6:$P$74,2,FALSE)&gt;0,"○","×"),"")</f>
        <v/>
      </c>
      <c r="P109" s="691"/>
      <c r="Q109" s="692"/>
      <c r="R109" s="692"/>
      <c r="S109" s="692"/>
      <c r="T109" s="692"/>
      <c r="U109" s="693"/>
    </row>
    <row r="110" spans="2:25" s="26" customFormat="1" ht="30" customHeight="1" x14ac:dyDescent="0.15">
      <c r="B110" s="811"/>
      <c r="C110" s="713"/>
      <c r="D110" s="714"/>
      <c r="E110" s="676"/>
      <c r="F110" s="677"/>
      <c r="G110" s="677"/>
      <c r="H110" s="677"/>
      <c r="I110" s="677"/>
      <c r="J110" s="677"/>
      <c r="K110" s="677"/>
      <c r="L110" s="677"/>
      <c r="M110" s="678"/>
      <c r="N110" s="465"/>
      <c r="O110" s="465" t="str">
        <f>IFERROR(IF(VLOOKUP(E110,【選択肢】!$O$6:$P$74,2,FALSE)&gt;0,"○","×"),"")</f>
        <v/>
      </c>
      <c r="P110" s="691"/>
      <c r="Q110" s="692"/>
      <c r="R110" s="692"/>
      <c r="S110" s="692"/>
      <c r="T110" s="692"/>
      <c r="U110" s="693"/>
    </row>
    <row r="111" spans="2:25" s="26" customFormat="1" ht="30" customHeight="1" x14ac:dyDescent="0.15">
      <c r="B111" s="811"/>
      <c r="C111" s="713"/>
      <c r="D111" s="714"/>
      <c r="E111" s="676"/>
      <c r="F111" s="677"/>
      <c r="G111" s="677"/>
      <c r="H111" s="677"/>
      <c r="I111" s="677"/>
      <c r="J111" s="677"/>
      <c r="K111" s="677"/>
      <c r="L111" s="677"/>
      <c r="M111" s="678"/>
      <c r="N111" s="465"/>
      <c r="O111" s="465" t="str">
        <f>IFERROR(IF(VLOOKUP(E111,【選択肢】!$O$6:$P$74,2,FALSE)&gt;0,"○","×"),"")</f>
        <v/>
      </c>
      <c r="P111" s="691"/>
      <c r="Q111" s="692"/>
      <c r="R111" s="692"/>
      <c r="S111" s="692"/>
      <c r="T111" s="692"/>
      <c r="U111" s="693"/>
      <c r="Y111" s="26" t="str">
        <f>IFERROR((VLOOKUP($E111,【選択肢】!$Q$44:$Q$55,2,FALSE)),"")</f>
        <v/>
      </c>
    </row>
    <row r="112" spans="2:25" s="26" customFormat="1" ht="21" customHeight="1" x14ac:dyDescent="0.15">
      <c r="B112" s="811"/>
      <c r="C112" s="715"/>
      <c r="D112" s="716"/>
      <c r="E112" s="708" t="s">
        <v>361</v>
      </c>
      <c r="F112" s="709"/>
      <c r="G112" s="709"/>
      <c r="H112" s="709"/>
      <c r="I112" s="709"/>
      <c r="J112" s="709"/>
      <c r="K112" s="709"/>
      <c r="L112" s="709"/>
      <c r="M112" s="709"/>
      <c r="N112" s="709"/>
      <c r="O112" s="709"/>
      <c r="P112" s="709"/>
      <c r="Q112" s="709"/>
      <c r="R112" s="709"/>
      <c r="S112" s="709"/>
      <c r="T112" s="709"/>
      <c r="U112" s="710"/>
    </row>
    <row r="113" spans="1:24" s="26" customFormat="1" ht="24" customHeight="1" x14ac:dyDescent="0.15">
      <c r="B113" s="717"/>
      <c r="C113" s="731" t="s">
        <v>293</v>
      </c>
      <c r="D113" s="731"/>
      <c r="E113" s="702" t="s">
        <v>493</v>
      </c>
      <c r="F113" s="703"/>
      <c r="G113" s="703"/>
      <c r="H113" s="703"/>
      <c r="I113" s="703"/>
      <c r="J113" s="703"/>
      <c r="K113" s="703"/>
      <c r="L113" s="703"/>
      <c r="M113" s="704"/>
      <c r="N113" s="465" t="s">
        <v>503</v>
      </c>
      <c r="O113" s="465" t="str">
        <f>IF(N113="－","－",IF(【選択肢】!P56&gt;0,"○","×"))</f>
        <v>－</v>
      </c>
      <c r="P113" s="742"/>
      <c r="Q113" s="743"/>
      <c r="R113" s="743"/>
      <c r="S113" s="743"/>
      <c r="T113" s="743"/>
      <c r="U113" s="744"/>
    </row>
    <row r="114" spans="1:24" s="5" customFormat="1" ht="16.5" customHeight="1" x14ac:dyDescent="0.15">
      <c r="A114" s="10"/>
      <c r="B114" s="159"/>
      <c r="C114" s="159"/>
      <c r="D114" s="159"/>
      <c r="E114" s="159"/>
      <c r="F114" s="160"/>
      <c r="G114" s="160"/>
      <c r="H114" s="160"/>
      <c r="I114" s="160"/>
      <c r="J114" s="160"/>
      <c r="K114" s="160"/>
      <c r="L114" s="160"/>
      <c r="M114" s="160"/>
      <c r="N114" s="161"/>
      <c r="O114" s="161"/>
      <c r="P114" s="54"/>
      <c r="Q114" s="54"/>
      <c r="R114" s="54"/>
      <c r="S114" s="54"/>
      <c r="T114" s="54"/>
      <c r="U114" s="54"/>
      <c r="W114" s="10"/>
    </row>
    <row r="115" spans="1:24" s="26" customFormat="1" ht="36" customHeight="1" x14ac:dyDescent="0.15">
      <c r="B115" s="741" t="s">
        <v>605</v>
      </c>
      <c r="C115" s="741"/>
      <c r="D115" s="741"/>
      <c r="E115" s="573" t="s">
        <v>14</v>
      </c>
      <c r="F115" s="574"/>
      <c r="G115" s="574"/>
      <c r="H115" s="574"/>
      <c r="I115" s="574"/>
      <c r="J115" s="574"/>
      <c r="K115" s="574"/>
      <c r="L115" s="574"/>
      <c r="M115" s="575"/>
      <c r="N115" s="136" t="s">
        <v>15</v>
      </c>
      <c r="O115" s="136" t="s">
        <v>35</v>
      </c>
      <c r="P115" s="705" t="s">
        <v>49</v>
      </c>
      <c r="Q115" s="706"/>
      <c r="R115" s="706"/>
      <c r="S115" s="706"/>
      <c r="T115" s="706"/>
      <c r="U115" s="707"/>
    </row>
    <row r="116" spans="1:24" ht="26.25" customHeight="1" x14ac:dyDescent="0.15">
      <c r="A116" s="26"/>
      <c r="B116" s="732" t="s">
        <v>76</v>
      </c>
      <c r="C116" s="733"/>
      <c r="D116" s="734"/>
      <c r="E116" s="665" t="s">
        <v>374</v>
      </c>
      <c r="F116" s="666"/>
      <c r="G116" s="666"/>
      <c r="H116" s="666"/>
      <c r="I116" s="666"/>
      <c r="J116" s="666"/>
      <c r="K116" s="666"/>
      <c r="L116" s="666"/>
      <c r="M116" s="667"/>
      <c r="N116" s="465" t="s">
        <v>503</v>
      </c>
      <c r="O116" s="465" t="str">
        <f>IF(N116="－","－",IF(【選択肢】!P57&gt;0,"○","×"))</f>
        <v>－</v>
      </c>
      <c r="P116" s="691"/>
      <c r="Q116" s="692"/>
      <c r="R116" s="692"/>
      <c r="S116" s="692"/>
      <c r="T116" s="692"/>
      <c r="U116" s="693"/>
    </row>
    <row r="117" spans="1:24" s="26" customFormat="1" ht="26.25" customHeight="1" x14ac:dyDescent="0.15">
      <c r="A117" s="34"/>
      <c r="B117" s="735"/>
      <c r="C117" s="736"/>
      <c r="D117" s="737"/>
      <c r="E117" s="665" t="s">
        <v>615</v>
      </c>
      <c r="F117" s="666"/>
      <c r="G117" s="666"/>
      <c r="H117" s="666"/>
      <c r="I117" s="666"/>
      <c r="J117" s="666"/>
      <c r="K117" s="666"/>
      <c r="L117" s="666"/>
      <c r="M117" s="667"/>
      <c r="N117" s="465" t="s">
        <v>503</v>
      </c>
      <c r="O117" s="465" t="str">
        <f>IF(N117="－","－",IF(【選択肢】!P58&gt;0,"○","×"))</f>
        <v>－</v>
      </c>
      <c r="P117" s="691"/>
      <c r="Q117" s="692"/>
      <c r="R117" s="692"/>
      <c r="S117" s="692"/>
      <c r="T117" s="692"/>
      <c r="U117" s="693"/>
      <c r="X117" s="26" t="s">
        <v>617</v>
      </c>
    </row>
    <row r="118" spans="1:24" s="26" customFormat="1" ht="26.25" customHeight="1" x14ac:dyDescent="0.15">
      <c r="A118" s="34"/>
      <c r="B118" s="735"/>
      <c r="C118" s="736"/>
      <c r="D118" s="737"/>
      <c r="E118" s="665" t="s">
        <v>375</v>
      </c>
      <c r="F118" s="666"/>
      <c r="G118" s="666"/>
      <c r="H118" s="666"/>
      <c r="I118" s="666"/>
      <c r="J118" s="666"/>
      <c r="K118" s="666"/>
      <c r="L118" s="666"/>
      <c r="M118" s="667"/>
      <c r="N118" s="465" t="s">
        <v>503</v>
      </c>
      <c r="O118" s="465" t="str">
        <f>IF(N118="－","－",IF(【選択肢】!P59&gt;0,"○","×"))</f>
        <v>－</v>
      </c>
      <c r="P118" s="691"/>
      <c r="Q118" s="692"/>
      <c r="R118" s="692"/>
      <c r="S118" s="692"/>
      <c r="T118" s="692"/>
      <c r="U118" s="693"/>
      <c r="V118" s="10"/>
    </row>
    <row r="119" spans="1:24" s="26" customFormat="1" ht="26.25" customHeight="1" x14ac:dyDescent="0.15">
      <c r="A119" s="34"/>
      <c r="B119" s="735"/>
      <c r="C119" s="736"/>
      <c r="D119" s="737"/>
      <c r="E119" s="665" t="s">
        <v>376</v>
      </c>
      <c r="F119" s="666"/>
      <c r="G119" s="666"/>
      <c r="H119" s="666"/>
      <c r="I119" s="666"/>
      <c r="J119" s="666"/>
      <c r="K119" s="666"/>
      <c r="L119" s="666"/>
      <c r="M119" s="667"/>
      <c r="N119" s="465" t="s">
        <v>503</v>
      </c>
      <c r="O119" s="465" t="str">
        <f>IF(N119="－","－",IF(【選択肢】!P60&gt;0,"○","×"))</f>
        <v>－</v>
      </c>
      <c r="P119" s="691"/>
      <c r="Q119" s="692"/>
      <c r="R119" s="692"/>
      <c r="S119" s="692"/>
      <c r="T119" s="692"/>
      <c r="U119" s="693"/>
      <c r="V119" s="10"/>
    </row>
    <row r="120" spans="1:24" s="26" customFormat="1" ht="26.25" customHeight="1" x14ac:dyDescent="0.15">
      <c r="A120" s="34"/>
      <c r="B120" s="735"/>
      <c r="C120" s="736"/>
      <c r="D120" s="737"/>
      <c r="E120" s="665" t="s">
        <v>377</v>
      </c>
      <c r="F120" s="666"/>
      <c r="G120" s="666"/>
      <c r="H120" s="666"/>
      <c r="I120" s="666"/>
      <c r="J120" s="666"/>
      <c r="K120" s="666"/>
      <c r="L120" s="666"/>
      <c r="M120" s="667"/>
      <c r="N120" s="465" t="s">
        <v>503</v>
      </c>
      <c r="O120" s="465" t="str">
        <f>IF(N120="－","－",IF(【選択肢】!P61&gt;0,"○","×"))</f>
        <v>－</v>
      </c>
      <c r="P120" s="691"/>
      <c r="Q120" s="692"/>
      <c r="R120" s="692"/>
      <c r="S120" s="692"/>
      <c r="T120" s="692"/>
      <c r="U120" s="693"/>
      <c r="V120" s="10"/>
    </row>
    <row r="121" spans="1:24" s="26" customFormat="1" ht="26.25" customHeight="1" x14ac:dyDescent="0.15">
      <c r="A121" s="34"/>
      <c r="B121" s="735"/>
      <c r="C121" s="736"/>
      <c r="D121" s="737"/>
      <c r="E121" s="665" t="s">
        <v>616</v>
      </c>
      <c r="F121" s="666"/>
      <c r="G121" s="666"/>
      <c r="H121" s="666"/>
      <c r="I121" s="666"/>
      <c r="J121" s="666"/>
      <c r="K121" s="666"/>
      <c r="L121" s="666"/>
      <c r="M121" s="667"/>
      <c r="N121" s="465" t="s">
        <v>503</v>
      </c>
      <c r="O121" s="465" t="str">
        <f>IF(N121="－","－",IF(【選択肢】!P62&gt;0,"○","×"))</f>
        <v>－</v>
      </c>
      <c r="P121" s="691"/>
      <c r="Q121" s="692"/>
      <c r="R121" s="692"/>
      <c r="S121" s="692"/>
      <c r="T121" s="692"/>
      <c r="U121" s="693"/>
      <c r="V121" s="10"/>
    </row>
    <row r="122" spans="1:24" s="26" customFormat="1" ht="33" customHeight="1" x14ac:dyDescent="0.15">
      <c r="A122" s="34"/>
      <c r="B122" s="735"/>
      <c r="C122" s="736"/>
      <c r="D122" s="737"/>
      <c r="E122" s="665" t="s">
        <v>378</v>
      </c>
      <c r="F122" s="666"/>
      <c r="G122" s="666"/>
      <c r="H122" s="666"/>
      <c r="I122" s="666"/>
      <c r="J122" s="666"/>
      <c r="K122" s="666"/>
      <c r="L122" s="666"/>
      <c r="M122" s="667"/>
      <c r="N122" s="465" t="s">
        <v>503</v>
      </c>
      <c r="O122" s="465" t="str">
        <f>IF(N122="－","－",IF(【選択肢】!P63&gt;0,"○","×"))</f>
        <v>－</v>
      </c>
      <c r="P122" s="691"/>
      <c r="Q122" s="692"/>
      <c r="R122" s="692"/>
      <c r="S122" s="692"/>
      <c r="T122" s="692"/>
      <c r="U122" s="693"/>
      <c r="V122" s="10"/>
    </row>
    <row r="123" spans="1:24" s="26" customFormat="1" ht="26.25" customHeight="1" x14ac:dyDescent="0.15">
      <c r="A123" s="34"/>
      <c r="B123" s="735"/>
      <c r="C123" s="736"/>
      <c r="D123" s="737"/>
      <c r="E123" s="665" t="s">
        <v>379</v>
      </c>
      <c r="F123" s="666"/>
      <c r="G123" s="666"/>
      <c r="H123" s="666"/>
      <c r="I123" s="666"/>
      <c r="J123" s="666"/>
      <c r="K123" s="666"/>
      <c r="L123" s="666"/>
      <c r="M123" s="667"/>
      <c r="N123" s="465" t="s">
        <v>503</v>
      </c>
      <c r="O123" s="465" t="str">
        <f>IF(N123="－","－",IF(【選択肢】!P64&gt;0,"○","×"))</f>
        <v>－</v>
      </c>
      <c r="P123" s="691"/>
      <c r="Q123" s="692"/>
      <c r="R123" s="692"/>
      <c r="S123" s="692"/>
      <c r="T123" s="692"/>
      <c r="U123" s="693"/>
      <c r="V123" s="10"/>
    </row>
    <row r="124" spans="1:24" s="26" customFormat="1" ht="26.25" customHeight="1" x14ac:dyDescent="0.15">
      <c r="B124" s="738"/>
      <c r="C124" s="739"/>
      <c r="D124" s="740"/>
      <c r="E124" s="662" t="s">
        <v>303</v>
      </c>
      <c r="F124" s="663"/>
      <c r="G124" s="663"/>
      <c r="H124" s="663"/>
      <c r="I124" s="663"/>
      <c r="J124" s="663"/>
      <c r="K124" s="663"/>
      <c r="L124" s="663"/>
      <c r="M124" s="664"/>
      <c r="N124" s="465" t="s">
        <v>503</v>
      </c>
      <c r="O124" s="465" t="str">
        <f>IF(N124="－","－",IF(【選択肢】!P65&gt;0,"○","×"))</f>
        <v>－</v>
      </c>
      <c r="P124" s="691"/>
      <c r="Q124" s="692"/>
      <c r="R124" s="692"/>
      <c r="S124" s="692"/>
      <c r="T124" s="692"/>
      <c r="U124" s="693"/>
    </row>
    <row r="125" spans="1:24" s="26" customFormat="1" ht="16.5" customHeight="1" x14ac:dyDescent="0.15">
      <c r="B125" s="171"/>
      <c r="C125" s="172"/>
      <c r="D125" s="172"/>
      <c r="E125" s="173"/>
      <c r="F125" s="173"/>
      <c r="G125" s="173"/>
      <c r="H125" s="173"/>
      <c r="I125" s="173"/>
      <c r="J125" s="173"/>
      <c r="K125" s="173"/>
      <c r="L125" s="173"/>
      <c r="M125" s="173"/>
      <c r="N125" s="158"/>
      <c r="O125" s="158"/>
      <c r="P125" s="168"/>
      <c r="Q125" s="168"/>
      <c r="R125" s="168"/>
      <c r="S125" s="168"/>
      <c r="T125" s="168"/>
      <c r="U125" s="37"/>
    </row>
    <row r="126" spans="1:24" s="26" customFormat="1" ht="16.5" customHeight="1" x14ac:dyDescent="0.15">
      <c r="B126" s="866" t="s">
        <v>363</v>
      </c>
      <c r="C126" s="866"/>
      <c r="D126" s="866"/>
      <c r="E126" s="866"/>
      <c r="F126" s="866"/>
      <c r="G126" s="866"/>
      <c r="H126" s="866"/>
      <c r="I126" s="866"/>
      <c r="J126" s="866"/>
      <c r="K126" s="866"/>
      <c r="L126" s="866"/>
      <c r="M126" s="866"/>
      <c r="N126" s="866"/>
      <c r="O126" s="161"/>
      <c r="P126" s="167"/>
      <c r="Q126" s="167"/>
      <c r="R126" s="167"/>
      <c r="S126" s="167"/>
      <c r="T126" s="167"/>
      <c r="U126" s="37"/>
    </row>
    <row r="127" spans="1:24" s="26" customFormat="1" ht="16.5" x14ac:dyDescent="0.15">
      <c r="A127" s="34"/>
      <c r="B127" s="774" t="s">
        <v>297</v>
      </c>
      <c r="C127" s="775"/>
      <c r="D127" s="775"/>
      <c r="E127" s="775"/>
      <c r="F127" s="775"/>
      <c r="G127" s="775"/>
      <c r="H127" s="775"/>
      <c r="I127" s="775"/>
      <c r="J127" s="775"/>
      <c r="K127" s="775"/>
      <c r="L127" s="775"/>
      <c r="M127" s="776"/>
      <c r="N127" s="163" t="s">
        <v>15</v>
      </c>
      <c r="O127" s="163" t="s">
        <v>35</v>
      </c>
      <c r="P127" s="863" t="s">
        <v>365</v>
      </c>
      <c r="Q127" s="864"/>
      <c r="R127" s="864"/>
      <c r="S127" s="864"/>
      <c r="T127" s="864"/>
      <c r="U127" s="865"/>
      <c r="V127" s="10"/>
    </row>
    <row r="128" spans="1:24" s="26" customFormat="1" ht="15.75" customHeight="1" x14ac:dyDescent="0.15">
      <c r="A128" s="34"/>
      <c r="B128" s="875" t="s">
        <v>490</v>
      </c>
      <c r="C128" s="876"/>
      <c r="D128" s="876"/>
      <c r="E128" s="876"/>
      <c r="F128" s="876"/>
      <c r="G128" s="876"/>
      <c r="H128" s="876"/>
      <c r="I128" s="876"/>
      <c r="J128" s="876"/>
      <c r="K128" s="876"/>
      <c r="L128" s="876"/>
      <c r="M128" s="877"/>
      <c r="N128" s="587" t="s">
        <v>503</v>
      </c>
      <c r="O128" s="587" t="s">
        <v>503</v>
      </c>
      <c r="P128" s="481" t="s">
        <v>290</v>
      </c>
      <c r="Q128" s="857"/>
      <c r="R128" s="858"/>
      <c r="S128" s="858"/>
      <c r="T128" s="858"/>
      <c r="U128" s="859"/>
      <c r="V128" s="10"/>
    </row>
    <row r="129" spans="1:31" s="26" customFormat="1" ht="16.5" x14ac:dyDescent="0.15">
      <c r="A129" s="34"/>
      <c r="B129" s="878"/>
      <c r="C129" s="777"/>
      <c r="D129" s="777"/>
      <c r="E129" s="777"/>
      <c r="F129" s="777"/>
      <c r="G129" s="777"/>
      <c r="H129" s="777"/>
      <c r="I129" s="777"/>
      <c r="J129" s="777"/>
      <c r="K129" s="777"/>
      <c r="L129" s="777"/>
      <c r="M129" s="778"/>
      <c r="N129" s="588"/>
      <c r="O129" s="588"/>
      <c r="P129" s="482"/>
      <c r="Q129" s="860"/>
      <c r="R129" s="861"/>
      <c r="S129" s="861"/>
      <c r="T129" s="861"/>
      <c r="U129" s="862"/>
      <c r="V129" s="10"/>
      <c r="Z129" s="166"/>
      <c r="AA129" s="166"/>
      <c r="AB129" s="166"/>
      <c r="AC129" s="166"/>
      <c r="AD129" s="166"/>
      <c r="AE129" s="166"/>
    </row>
    <row r="130" spans="1:31" s="422" customFormat="1" ht="9.75" customHeight="1" x14ac:dyDescent="0.15">
      <c r="B130" s="423"/>
      <c r="C130" s="424"/>
      <c r="D130" s="424"/>
      <c r="E130" s="425"/>
      <c r="F130" s="425"/>
      <c r="G130" s="425"/>
      <c r="H130" s="425"/>
      <c r="I130" s="425"/>
      <c r="J130" s="425"/>
      <c r="K130" s="425"/>
      <c r="L130" s="425"/>
      <c r="M130" s="425"/>
      <c r="N130" s="426"/>
      <c r="O130" s="426"/>
      <c r="P130" s="427"/>
      <c r="Q130" s="427"/>
      <c r="R130" s="427"/>
      <c r="S130" s="427"/>
      <c r="T130" s="427"/>
      <c r="U130" s="428"/>
    </row>
    <row r="131" spans="1:31" s="422" customFormat="1" ht="16.5" x14ac:dyDescent="0.15">
      <c r="B131" s="573" t="s">
        <v>297</v>
      </c>
      <c r="C131" s="574"/>
      <c r="D131" s="574"/>
      <c r="E131" s="574"/>
      <c r="F131" s="574"/>
      <c r="G131" s="574"/>
      <c r="H131" s="574"/>
      <c r="I131" s="574"/>
      <c r="J131" s="574"/>
      <c r="K131" s="574"/>
      <c r="L131" s="574"/>
      <c r="M131" s="575"/>
      <c r="N131" s="429" t="s">
        <v>15</v>
      </c>
      <c r="O131" s="429" t="s">
        <v>35</v>
      </c>
      <c r="P131" s="576" t="s">
        <v>618</v>
      </c>
      <c r="Q131" s="577"/>
      <c r="R131" s="578"/>
      <c r="S131" s="579" t="s">
        <v>619</v>
      </c>
      <c r="T131" s="579"/>
      <c r="U131" s="580"/>
    </row>
    <row r="132" spans="1:31" s="422" customFormat="1" ht="16.5" x14ac:dyDescent="0.15">
      <c r="B132" s="581" t="s">
        <v>620</v>
      </c>
      <c r="C132" s="582"/>
      <c r="D132" s="582"/>
      <c r="E132" s="582"/>
      <c r="F132" s="582"/>
      <c r="G132" s="582"/>
      <c r="H132" s="582"/>
      <c r="I132" s="582"/>
      <c r="J132" s="582"/>
      <c r="K132" s="582"/>
      <c r="L132" s="582"/>
      <c r="M132" s="583"/>
      <c r="N132" s="587" t="s">
        <v>503</v>
      </c>
      <c r="O132" s="587" t="s">
        <v>503</v>
      </c>
      <c r="P132" s="589"/>
      <c r="Q132" s="590"/>
      <c r="R132" s="593" t="s">
        <v>621</v>
      </c>
      <c r="S132" s="589"/>
      <c r="T132" s="590"/>
      <c r="U132" s="593" t="s">
        <v>621</v>
      </c>
    </row>
    <row r="133" spans="1:31" s="422" customFormat="1" ht="16.5" x14ac:dyDescent="0.15">
      <c r="B133" s="584"/>
      <c r="C133" s="585"/>
      <c r="D133" s="585"/>
      <c r="E133" s="585"/>
      <c r="F133" s="585"/>
      <c r="G133" s="585"/>
      <c r="H133" s="585"/>
      <c r="I133" s="585"/>
      <c r="J133" s="585"/>
      <c r="K133" s="585"/>
      <c r="L133" s="585"/>
      <c r="M133" s="586"/>
      <c r="N133" s="588"/>
      <c r="O133" s="588"/>
      <c r="P133" s="591"/>
      <c r="Q133" s="592"/>
      <c r="R133" s="594"/>
      <c r="S133" s="591"/>
      <c r="T133" s="592"/>
      <c r="U133" s="594"/>
      <c r="Z133" s="430"/>
      <c r="AA133" s="430"/>
      <c r="AB133" s="430"/>
      <c r="AC133" s="430"/>
      <c r="AD133" s="430"/>
      <c r="AE133" s="430"/>
    </row>
    <row r="134" spans="1:31" s="17" customFormat="1" ht="31.5" customHeight="1" x14ac:dyDescent="0.45">
      <c r="A134" s="7" t="s">
        <v>242</v>
      </c>
      <c r="B134" s="39"/>
      <c r="C134" s="39"/>
      <c r="D134" s="39"/>
      <c r="E134" s="39"/>
      <c r="F134" s="39"/>
      <c r="G134" s="39"/>
      <c r="H134" s="39"/>
      <c r="I134" s="5"/>
      <c r="J134" s="39"/>
      <c r="K134" s="39"/>
      <c r="L134" s="39"/>
      <c r="M134" s="39"/>
      <c r="N134" s="39"/>
      <c r="O134" s="39"/>
      <c r="P134" s="39"/>
      <c r="Q134" s="39"/>
      <c r="R134" s="39"/>
      <c r="S134" s="39"/>
    </row>
    <row r="135" spans="1:31" s="17" customFormat="1" x14ac:dyDescent="0.45">
      <c r="A135" s="7"/>
      <c r="B135" s="879" t="s">
        <v>15</v>
      </c>
      <c r="C135" s="879"/>
      <c r="D135" s="879"/>
      <c r="E135" s="879"/>
      <c r="F135" s="879"/>
      <c r="G135" s="879"/>
      <c r="H135" s="879"/>
      <c r="I135" s="879"/>
      <c r="J135" s="879"/>
      <c r="K135" s="879"/>
      <c r="L135" s="879"/>
      <c r="M135" s="879"/>
      <c r="N135" s="807" t="s">
        <v>39</v>
      </c>
      <c r="O135" s="808"/>
      <c r="P135" s="808"/>
      <c r="Q135" s="808"/>
      <c r="R135" s="808"/>
      <c r="S135" s="808"/>
      <c r="T135" s="808"/>
      <c r="U135" s="809"/>
    </row>
    <row r="136" spans="1:31" s="26" customFormat="1" ht="16.5" x14ac:dyDescent="0.15">
      <c r="B136" s="830" t="s">
        <v>32</v>
      </c>
      <c r="C136" s="832"/>
      <c r="D136" s="830" t="s">
        <v>14</v>
      </c>
      <c r="E136" s="831"/>
      <c r="F136" s="832"/>
      <c r="G136" s="830" t="s">
        <v>30</v>
      </c>
      <c r="H136" s="831"/>
      <c r="I136" s="831"/>
      <c r="J136" s="831"/>
      <c r="K136" s="832"/>
      <c r="L136" s="836" t="s">
        <v>22</v>
      </c>
      <c r="M136" s="836"/>
      <c r="N136" s="807" t="s">
        <v>407</v>
      </c>
      <c r="O136" s="808"/>
      <c r="P136" s="808"/>
      <c r="Q136" s="808"/>
      <c r="R136" s="808"/>
      <c r="S136" s="809"/>
      <c r="T136" s="869" t="s">
        <v>366</v>
      </c>
      <c r="U136" s="870"/>
    </row>
    <row r="137" spans="1:31" s="26" customFormat="1" ht="16.5" x14ac:dyDescent="0.15">
      <c r="B137" s="833"/>
      <c r="C137" s="835"/>
      <c r="D137" s="833"/>
      <c r="E137" s="834"/>
      <c r="F137" s="835"/>
      <c r="G137" s="833"/>
      <c r="H137" s="834"/>
      <c r="I137" s="834"/>
      <c r="J137" s="834"/>
      <c r="K137" s="835"/>
      <c r="L137" s="823" t="s">
        <v>31</v>
      </c>
      <c r="M137" s="823"/>
      <c r="N137" s="873" t="s">
        <v>244</v>
      </c>
      <c r="O137" s="874"/>
      <c r="P137" s="873" t="s">
        <v>245</v>
      </c>
      <c r="Q137" s="874"/>
      <c r="R137" s="873" t="s">
        <v>27</v>
      </c>
      <c r="S137" s="874"/>
      <c r="T137" s="871"/>
      <c r="U137" s="872"/>
    </row>
    <row r="138" spans="1:31" s="26" customFormat="1" ht="34.5" customHeight="1" x14ac:dyDescent="0.15">
      <c r="B138" s="824"/>
      <c r="C138" s="824"/>
      <c r="D138" s="825"/>
      <c r="E138" s="825"/>
      <c r="F138" s="825"/>
      <c r="G138" s="827"/>
      <c r="H138" s="828"/>
      <c r="I138" s="828"/>
      <c r="J138" s="828"/>
      <c r="K138" s="829"/>
      <c r="L138" s="474"/>
      <c r="M138" s="475"/>
      <c r="N138" s="476"/>
      <c r="O138" s="477">
        <f>M138</f>
        <v>0</v>
      </c>
      <c r="P138" s="478"/>
      <c r="Q138" s="477">
        <f>M138</f>
        <v>0</v>
      </c>
      <c r="R138" s="479" t="str">
        <f>IF(L138="","",N138+P138)</f>
        <v/>
      </c>
      <c r="S138" s="477">
        <f>M138</f>
        <v>0</v>
      </c>
      <c r="T138" s="867"/>
      <c r="U138" s="868"/>
      <c r="Y138" s="150"/>
    </row>
    <row r="139" spans="1:31" s="26" customFormat="1" ht="34.5" customHeight="1" x14ac:dyDescent="0.15">
      <c r="B139" s="824"/>
      <c r="C139" s="824"/>
      <c r="D139" s="825"/>
      <c r="E139" s="825"/>
      <c r="F139" s="825"/>
      <c r="G139" s="827"/>
      <c r="H139" s="828"/>
      <c r="I139" s="828"/>
      <c r="J139" s="828"/>
      <c r="K139" s="829"/>
      <c r="L139" s="474"/>
      <c r="M139" s="475"/>
      <c r="N139" s="476"/>
      <c r="O139" s="477">
        <f t="shared" ref="O139:O142" si="0">M139</f>
        <v>0</v>
      </c>
      <c r="P139" s="476"/>
      <c r="Q139" s="477">
        <f t="shared" ref="Q139:Q142" si="1">M139</f>
        <v>0</v>
      </c>
      <c r="R139" s="479" t="str">
        <f>IF(L139="","",N139+P139)</f>
        <v/>
      </c>
      <c r="S139" s="480">
        <f t="shared" ref="S139:S142" si="2">M139</f>
        <v>0</v>
      </c>
      <c r="T139" s="867"/>
      <c r="U139" s="868"/>
      <c r="Y139" s="150"/>
    </row>
    <row r="140" spans="1:31" s="26" customFormat="1" ht="34.5" customHeight="1" x14ac:dyDescent="0.15">
      <c r="B140" s="824"/>
      <c r="C140" s="824"/>
      <c r="D140" s="825"/>
      <c r="E140" s="825"/>
      <c r="F140" s="825"/>
      <c r="G140" s="827"/>
      <c r="H140" s="828"/>
      <c r="I140" s="828"/>
      <c r="J140" s="828"/>
      <c r="K140" s="829"/>
      <c r="L140" s="474"/>
      <c r="M140" s="475"/>
      <c r="N140" s="476"/>
      <c r="O140" s="477">
        <f t="shared" si="0"/>
        <v>0</v>
      </c>
      <c r="P140" s="476"/>
      <c r="Q140" s="477">
        <f t="shared" si="1"/>
        <v>0</v>
      </c>
      <c r="R140" s="479" t="str">
        <f>IF(L140="","",N140+P140)</f>
        <v/>
      </c>
      <c r="S140" s="480">
        <f t="shared" si="2"/>
        <v>0</v>
      </c>
      <c r="T140" s="867"/>
      <c r="U140" s="868"/>
      <c r="Y140" s="150"/>
    </row>
    <row r="141" spans="1:31" s="26" customFormat="1" ht="34.5" customHeight="1" x14ac:dyDescent="0.15">
      <c r="B141" s="824"/>
      <c r="C141" s="824"/>
      <c r="D141" s="825"/>
      <c r="E141" s="825"/>
      <c r="F141" s="825"/>
      <c r="G141" s="827"/>
      <c r="H141" s="828"/>
      <c r="I141" s="828"/>
      <c r="J141" s="828"/>
      <c r="K141" s="829"/>
      <c r="L141" s="474"/>
      <c r="M141" s="475"/>
      <c r="N141" s="476"/>
      <c r="O141" s="477">
        <f t="shared" si="0"/>
        <v>0</v>
      </c>
      <c r="P141" s="476"/>
      <c r="Q141" s="477">
        <f t="shared" si="1"/>
        <v>0</v>
      </c>
      <c r="R141" s="479" t="str">
        <f>IF(L141="","",N141+P141)</f>
        <v/>
      </c>
      <c r="S141" s="480">
        <f t="shared" si="2"/>
        <v>0</v>
      </c>
      <c r="T141" s="867"/>
      <c r="U141" s="868"/>
      <c r="Y141" s="150"/>
    </row>
    <row r="142" spans="1:31" s="26" customFormat="1" ht="34.5" customHeight="1" x14ac:dyDescent="0.15">
      <c r="B142" s="824"/>
      <c r="C142" s="824"/>
      <c r="D142" s="826"/>
      <c r="E142" s="826"/>
      <c r="F142" s="826"/>
      <c r="G142" s="827"/>
      <c r="H142" s="828"/>
      <c r="I142" s="828"/>
      <c r="J142" s="828"/>
      <c r="K142" s="829"/>
      <c r="L142" s="474"/>
      <c r="M142" s="475"/>
      <c r="N142" s="476"/>
      <c r="O142" s="477">
        <f t="shared" si="0"/>
        <v>0</v>
      </c>
      <c r="P142" s="476"/>
      <c r="Q142" s="477">
        <f t="shared" si="1"/>
        <v>0</v>
      </c>
      <c r="R142" s="479" t="str">
        <f t="shared" ref="R142" si="3">IF(L142="","",N142+P142)</f>
        <v/>
      </c>
      <c r="S142" s="480">
        <f t="shared" si="2"/>
        <v>0</v>
      </c>
      <c r="T142" s="867"/>
      <c r="U142" s="868"/>
      <c r="Y142" s="150">
        <f t="shared" ref="Y142" si="4">D142</f>
        <v>0</v>
      </c>
    </row>
    <row r="143" spans="1:31" ht="21" customHeight="1" x14ac:dyDescent="0.15">
      <c r="B143" s="822"/>
      <c r="C143" s="822"/>
      <c r="D143" s="203" t="s">
        <v>361</v>
      </c>
      <c r="E143" s="203"/>
      <c r="F143" s="203"/>
      <c r="G143" s="305"/>
      <c r="H143" s="305"/>
      <c r="I143" s="305"/>
      <c r="J143" s="305"/>
      <c r="K143" s="305"/>
      <c r="L143" s="210"/>
      <c r="M143" s="209"/>
      <c r="N143" s="306"/>
      <c r="O143" s="285"/>
      <c r="P143" s="306"/>
      <c r="Q143" s="285"/>
      <c r="R143" s="306"/>
      <c r="S143" s="285"/>
      <c r="T143" s="204"/>
      <c r="U143" s="204"/>
      <c r="Y143" s="150"/>
    </row>
    <row r="144" spans="1:31" ht="21" customHeight="1" x14ac:dyDescent="0.15">
      <c r="B144" s="34" t="s">
        <v>364</v>
      </c>
      <c r="C144" s="36"/>
      <c r="D144" s="174"/>
      <c r="E144" s="174"/>
      <c r="F144" s="174"/>
      <c r="G144" s="174"/>
      <c r="H144" s="174"/>
      <c r="I144" s="174"/>
      <c r="J144" s="174"/>
      <c r="K144" s="174"/>
      <c r="L144" s="174"/>
      <c r="M144" s="174"/>
      <c r="N144" s="36"/>
      <c r="O144" s="36"/>
      <c r="P144" s="36"/>
      <c r="Q144" s="36"/>
      <c r="R144" s="36"/>
      <c r="S144" s="36"/>
      <c r="T144" s="36"/>
      <c r="U144" s="36"/>
      <c r="Y144" s="150"/>
    </row>
    <row r="145" spans="1:24" ht="8.25" customHeight="1" x14ac:dyDescent="0.15"/>
    <row r="146" spans="1:24" s="26" customFormat="1" ht="20.25" customHeight="1" x14ac:dyDescent="0.15">
      <c r="A146" s="34"/>
      <c r="B146" s="73" t="s">
        <v>45</v>
      </c>
      <c r="C146" s="74"/>
      <c r="D146" s="74"/>
      <c r="E146" s="74"/>
      <c r="F146" s="74"/>
      <c r="G146" s="75"/>
      <c r="H146" s="75"/>
      <c r="I146" s="76"/>
      <c r="J146" s="76"/>
      <c r="K146" s="76"/>
      <c r="L146" s="76"/>
      <c r="M146" s="77"/>
      <c r="N146" s="77"/>
      <c r="O146" s="77"/>
      <c r="P146" s="77"/>
      <c r="Q146" s="77"/>
      <c r="R146" s="77"/>
      <c r="S146" s="77"/>
      <c r="T146" s="77"/>
      <c r="U146" s="78"/>
      <c r="V146" s="34"/>
    </row>
    <row r="147" spans="1:24" s="26" customFormat="1" ht="18.75" customHeight="1" x14ac:dyDescent="0.15">
      <c r="A147" s="34"/>
      <c r="B147" s="287" t="s">
        <v>40</v>
      </c>
      <c r="C147" s="36"/>
      <c r="D147" s="36"/>
      <c r="E147" s="36"/>
      <c r="F147" s="36"/>
      <c r="G147" s="36"/>
      <c r="H147" s="36"/>
      <c r="I147" s="36"/>
      <c r="J147" s="36"/>
      <c r="K147" s="36"/>
      <c r="L147" s="802"/>
      <c r="M147" s="803"/>
      <c r="N147" s="35"/>
      <c r="O147" s="35"/>
      <c r="P147" s="35"/>
      <c r="Q147" s="35"/>
      <c r="R147" s="35"/>
      <c r="S147" s="35"/>
      <c r="T147" s="35"/>
      <c r="U147" s="79"/>
      <c r="V147" s="35"/>
      <c r="W147" s="16"/>
      <c r="X147" s="16"/>
    </row>
    <row r="148" spans="1:24" s="26" customFormat="1" ht="7.5" customHeight="1" x14ac:dyDescent="0.15">
      <c r="A148" s="34"/>
      <c r="B148" s="287"/>
      <c r="C148" s="36"/>
      <c r="D148" s="36"/>
      <c r="E148" s="36"/>
      <c r="F148" s="36"/>
      <c r="G148" s="36"/>
      <c r="H148" s="36"/>
      <c r="I148" s="36"/>
      <c r="J148" s="36"/>
      <c r="K148" s="36"/>
      <c r="L148" s="288"/>
      <c r="M148" s="288"/>
      <c r="N148" s="35"/>
      <c r="O148" s="35"/>
      <c r="P148" s="35"/>
      <c r="Q148" s="35"/>
      <c r="R148" s="35"/>
      <c r="S148" s="35"/>
      <c r="T148" s="35"/>
      <c r="U148" s="79"/>
      <c r="V148" s="35"/>
      <c r="W148" s="16"/>
      <c r="X148" s="16"/>
    </row>
    <row r="149" spans="1:24" s="26" customFormat="1" ht="20.25" customHeight="1" x14ac:dyDescent="0.15">
      <c r="A149" s="34"/>
      <c r="B149" s="289" t="s">
        <v>41</v>
      </c>
      <c r="C149" s="169"/>
      <c r="D149" s="169"/>
      <c r="E149" s="169"/>
      <c r="F149" s="169"/>
      <c r="G149" s="169"/>
      <c r="H149" s="169"/>
      <c r="I149" s="169"/>
      <c r="J149" s="169"/>
      <c r="K149" s="169"/>
      <c r="L149" s="804"/>
      <c r="M149" s="805"/>
      <c r="N149" s="80"/>
      <c r="O149" s="80"/>
      <c r="P149" s="80"/>
      <c r="Q149" s="80"/>
      <c r="R149" s="80"/>
      <c r="S149" s="80"/>
      <c r="T149" s="80"/>
      <c r="U149" s="81"/>
      <c r="V149" s="35"/>
      <c r="W149" s="16"/>
      <c r="X149" s="16"/>
    </row>
  </sheetData>
  <dataConsolidate/>
  <mergeCells count="298">
    <mergeCell ref="O128:O129"/>
    <mergeCell ref="Q128:U129"/>
    <mergeCell ref="P127:U127"/>
    <mergeCell ref="B127:M127"/>
    <mergeCell ref="B126:N126"/>
    <mergeCell ref="N135:U135"/>
    <mergeCell ref="T142:U142"/>
    <mergeCell ref="T139:U139"/>
    <mergeCell ref="T141:U141"/>
    <mergeCell ref="T136:U137"/>
    <mergeCell ref="T138:U138"/>
    <mergeCell ref="N137:O137"/>
    <mergeCell ref="D139:F139"/>
    <mergeCell ref="D140:F140"/>
    <mergeCell ref="G142:K142"/>
    <mergeCell ref="B128:M129"/>
    <mergeCell ref="N128:N129"/>
    <mergeCell ref="P137:Q137"/>
    <mergeCell ref="R137:S137"/>
    <mergeCell ref="T140:U140"/>
    <mergeCell ref="B135:M135"/>
    <mergeCell ref="C58:E60"/>
    <mergeCell ref="C61:E62"/>
    <mergeCell ref="P42:U42"/>
    <mergeCell ref="D37:K37"/>
    <mergeCell ref="P40:U40"/>
    <mergeCell ref="P69:U69"/>
    <mergeCell ref="E106:M106"/>
    <mergeCell ref="E105:M105"/>
    <mergeCell ref="B80:C86"/>
    <mergeCell ref="B143:C143"/>
    <mergeCell ref="L137:M137"/>
    <mergeCell ref="B142:C142"/>
    <mergeCell ref="B138:C138"/>
    <mergeCell ref="D138:F138"/>
    <mergeCell ref="B139:C139"/>
    <mergeCell ref="B140:C140"/>
    <mergeCell ref="D142:F142"/>
    <mergeCell ref="G139:K139"/>
    <mergeCell ref="G138:K138"/>
    <mergeCell ref="G136:K137"/>
    <mergeCell ref="G140:K140"/>
    <mergeCell ref="G141:K141"/>
    <mergeCell ref="B136:C137"/>
    <mergeCell ref="D136:F137"/>
    <mergeCell ref="L136:M136"/>
    <mergeCell ref="B141:C141"/>
    <mergeCell ref="D141:F141"/>
    <mergeCell ref="L147:M147"/>
    <mergeCell ref="L149:M149"/>
    <mergeCell ref="L32:O32"/>
    <mergeCell ref="A51:V51"/>
    <mergeCell ref="N136:S136"/>
    <mergeCell ref="N96:N97"/>
    <mergeCell ref="O96:O97"/>
    <mergeCell ref="B89:D89"/>
    <mergeCell ref="B102:B113"/>
    <mergeCell ref="P75:U75"/>
    <mergeCell ref="C63:C76"/>
    <mergeCell ref="P104:U104"/>
    <mergeCell ref="C96:D97"/>
    <mergeCell ref="E104:M104"/>
    <mergeCell ref="E103:M103"/>
    <mergeCell ref="E89:M89"/>
    <mergeCell ref="E91:M91"/>
    <mergeCell ref="L35:O35"/>
    <mergeCell ref="L36:O36"/>
    <mergeCell ref="L37:O37"/>
    <mergeCell ref="P57:U57"/>
    <mergeCell ref="P58:U58"/>
    <mergeCell ref="F58:M58"/>
    <mergeCell ref="F63:M64"/>
    <mergeCell ref="L42:O42"/>
    <mergeCell ref="P65:U65"/>
    <mergeCell ref="P66:U66"/>
    <mergeCell ref="P34:U34"/>
    <mergeCell ref="P32:U32"/>
    <mergeCell ref="T64:U64"/>
    <mergeCell ref="B53:U53"/>
    <mergeCell ref="F66:M66"/>
    <mergeCell ref="L31:O31"/>
    <mergeCell ref="O63:O64"/>
    <mergeCell ref="P64:S64"/>
    <mergeCell ref="P63:U63"/>
    <mergeCell ref="N63:N64"/>
    <mergeCell ref="B58:B76"/>
    <mergeCell ref="F49:J49"/>
    <mergeCell ref="F50:J50"/>
    <mergeCell ref="O59:O60"/>
    <mergeCell ref="B49:E49"/>
    <mergeCell ref="B50:E50"/>
    <mergeCell ref="O61:O62"/>
    <mergeCell ref="Q61:U62"/>
    <mergeCell ref="F57:M57"/>
    <mergeCell ref="P71:U71"/>
    <mergeCell ref="F67:M67"/>
    <mergeCell ref="P22:U22"/>
    <mergeCell ref="P18:U18"/>
    <mergeCell ref="P19:U19"/>
    <mergeCell ref="L33:O33"/>
    <mergeCell ref="L34:O34"/>
    <mergeCell ref="P23:U23"/>
    <mergeCell ref="P24:U24"/>
    <mergeCell ref="P30:U30"/>
    <mergeCell ref="P31:U31"/>
    <mergeCell ref="P27:U27"/>
    <mergeCell ref="P26:U26"/>
    <mergeCell ref="L26:O26"/>
    <mergeCell ref="L28:O28"/>
    <mergeCell ref="L29:O29"/>
    <mergeCell ref="P33:U33"/>
    <mergeCell ref="P28:U28"/>
    <mergeCell ref="P29:U29"/>
    <mergeCell ref="L23:O23"/>
    <mergeCell ref="L24:O24"/>
    <mergeCell ref="L27:O27"/>
    <mergeCell ref="L30:O30"/>
    <mergeCell ref="B26:B42"/>
    <mergeCell ref="D22:K22"/>
    <mergeCell ref="D23:K23"/>
    <mergeCell ref="C24:K24"/>
    <mergeCell ref="C42:K42"/>
    <mergeCell ref="B18:B24"/>
    <mergeCell ref="C18:K18"/>
    <mergeCell ref="C26:K26"/>
    <mergeCell ref="D27:K27"/>
    <mergeCell ref="D35:K35"/>
    <mergeCell ref="D36:K36"/>
    <mergeCell ref="D86:F86"/>
    <mergeCell ref="D80:M80"/>
    <mergeCell ref="E90:M90"/>
    <mergeCell ref="Q84:U84"/>
    <mergeCell ref="D81:M81"/>
    <mergeCell ref="D82:M82"/>
    <mergeCell ref="P73:U73"/>
    <mergeCell ref="P76:U76"/>
    <mergeCell ref="P74:U74"/>
    <mergeCell ref="E94:M95"/>
    <mergeCell ref="N94:N95"/>
    <mergeCell ref="O94:O95"/>
    <mergeCell ref="C98:D101"/>
    <mergeCell ref="P111:U111"/>
    <mergeCell ref="C102:D106"/>
    <mergeCell ref="P101:U101"/>
    <mergeCell ref="Q80:U80"/>
    <mergeCell ref="Q81:U81"/>
    <mergeCell ref="Q82:U82"/>
    <mergeCell ref="Q83:U83"/>
    <mergeCell ref="P89:U89"/>
    <mergeCell ref="P90:U90"/>
    <mergeCell ref="P91:U91"/>
    <mergeCell ref="P92:U92"/>
    <mergeCell ref="P98:U98"/>
    <mergeCell ref="Q85:U85"/>
    <mergeCell ref="Q86:U86"/>
    <mergeCell ref="Q94:U95"/>
    <mergeCell ref="E93:M93"/>
    <mergeCell ref="D85:M85"/>
    <mergeCell ref="D84:M84"/>
    <mergeCell ref="P93:U93"/>
    <mergeCell ref="G86:M86"/>
    <mergeCell ref="C107:D112"/>
    <mergeCell ref="E120:M120"/>
    <mergeCell ref="B90:B101"/>
    <mergeCell ref="E96:M97"/>
    <mergeCell ref="P110:U110"/>
    <mergeCell ref="P109:U109"/>
    <mergeCell ref="P121:U121"/>
    <mergeCell ref="P122:U122"/>
    <mergeCell ref="P117:U117"/>
    <mergeCell ref="E122:M122"/>
    <mergeCell ref="P108:U108"/>
    <mergeCell ref="P107:U107"/>
    <mergeCell ref="Q96:U97"/>
    <mergeCell ref="E92:M92"/>
    <mergeCell ref="C113:D113"/>
    <mergeCell ref="B116:D124"/>
    <mergeCell ref="B115:D115"/>
    <mergeCell ref="P123:U123"/>
    <mergeCell ref="E100:M100"/>
    <mergeCell ref="E101:M101"/>
    <mergeCell ref="P103:U103"/>
    <mergeCell ref="P102:U102"/>
    <mergeCell ref="P120:U120"/>
    <mergeCell ref="P113:U113"/>
    <mergeCell ref="E115:M115"/>
    <mergeCell ref="P99:U99"/>
    <mergeCell ref="P124:U124"/>
    <mergeCell ref="E113:M113"/>
    <mergeCell ref="P118:U118"/>
    <mergeCell ref="P119:U119"/>
    <mergeCell ref="P115:U115"/>
    <mergeCell ref="E121:M121"/>
    <mergeCell ref="E123:M123"/>
    <mergeCell ref="E109:M109"/>
    <mergeCell ref="E112:U112"/>
    <mergeCell ref="P116:U116"/>
    <mergeCell ref="P100:U100"/>
    <mergeCell ref="E108:M108"/>
    <mergeCell ref="E107:M107"/>
    <mergeCell ref="P106:U106"/>
    <mergeCell ref="P105:U105"/>
    <mergeCell ref="P72:U72"/>
    <mergeCell ref="P67:U67"/>
    <mergeCell ref="P68:U68"/>
    <mergeCell ref="F74:M74"/>
    <mergeCell ref="B54:V54"/>
    <mergeCell ref="F65:M65"/>
    <mergeCell ref="F71:M71"/>
    <mergeCell ref="F72:M72"/>
    <mergeCell ref="B78:C79"/>
    <mergeCell ref="D78:M79"/>
    <mergeCell ref="N78:N79"/>
    <mergeCell ref="O78:O79"/>
    <mergeCell ref="Q78:U79"/>
    <mergeCell ref="F75:M75"/>
    <mergeCell ref="F76:M76"/>
    <mergeCell ref="D73:E75"/>
    <mergeCell ref="D76:E76"/>
    <mergeCell ref="F73:M73"/>
    <mergeCell ref="F61:M62"/>
    <mergeCell ref="N61:N62"/>
    <mergeCell ref="F59:M60"/>
    <mergeCell ref="N59:N60"/>
    <mergeCell ref="P70:U70"/>
    <mergeCell ref="Q59:U60"/>
    <mergeCell ref="Y58:AC62"/>
    <mergeCell ref="B17:K17"/>
    <mergeCell ref="E98:M98"/>
    <mergeCell ref="E99:M99"/>
    <mergeCell ref="E124:M124"/>
    <mergeCell ref="E116:M116"/>
    <mergeCell ref="E117:M117"/>
    <mergeCell ref="B46:E46"/>
    <mergeCell ref="B57:E57"/>
    <mergeCell ref="D63:E66"/>
    <mergeCell ref="D67:E69"/>
    <mergeCell ref="D70:E72"/>
    <mergeCell ref="E119:M119"/>
    <mergeCell ref="E118:M118"/>
    <mergeCell ref="E102:M102"/>
    <mergeCell ref="E111:M111"/>
    <mergeCell ref="E110:M110"/>
    <mergeCell ref="D83:M83"/>
    <mergeCell ref="C90:D95"/>
    <mergeCell ref="L19:O19"/>
    <mergeCell ref="L20:O20"/>
    <mergeCell ref="D28:K28"/>
    <mergeCell ref="D29:K29"/>
    <mergeCell ref="D30:K30"/>
    <mergeCell ref="Y19:AC20"/>
    <mergeCell ref="L40:O41"/>
    <mergeCell ref="L38:O39"/>
    <mergeCell ref="C38:C39"/>
    <mergeCell ref="C40:C41"/>
    <mergeCell ref="D40:K41"/>
    <mergeCell ref="D38:K39"/>
    <mergeCell ref="P39:U39"/>
    <mergeCell ref="P41:U41"/>
    <mergeCell ref="D31:K31"/>
    <mergeCell ref="L21:O21"/>
    <mergeCell ref="L22:O22"/>
    <mergeCell ref="P38:U38"/>
    <mergeCell ref="P36:U36"/>
    <mergeCell ref="P37:U37"/>
    <mergeCell ref="P35:U35"/>
    <mergeCell ref="D19:K19"/>
    <mergeCell ref="D20:K20"/>
    <mergeCell ref="D21:K21"/>
    <mergeCell ref="D32:K32"/>
    <mergeCell ref="D33:K33"/>
    <mergeCell ref="D34:K34"/>
    <mergeCell ref="P20:U20"/>
    <mergeCell ref="P21:U21"/>
    <mergeCell ref="C9:T9"/>
    <mergeCell ref="O2:T2"/>
    <mergeCell ref="C3:H3"/>
    <mergeCell ref="O5:T5"/>
    <mergeCell ref="O6:T6"/>
    <mergeCell ref="B131:M131"/>
    <mergeCell ref="P131:R131"/>
    <mergeCell ref="S131:U131"/>
    <mergeCell ref="B132:M133"/>
    <mergeCell ref="N132:N133"/>
    <mergeCell ref="O132:O133"/>
    <mergeCell ref="P132:Q133"/>
    <mergeCell ref="R132:R133"/>
    <mergeCell ref="S132:T133"/>
    <mergeCell ref="U132:U133"/>
    <mergeCell ref="B11:S11"/>
    <mergeCell ref="F46:K46"/>
    <mergeCell ref="A14:V14"/>
    <mergeCell ref="M15:N15"/>
    <mergeCell ref="O15:U15"/>
    <mergeCell ref="L18:O18"/>
    <mergeCell ref="F68:M68"/>
    <mergeCell ref="F69:M69"/>
    <mergeCell ref="F70:M70"/>
  </mergeCells>
  <phoneticPr fontId="2"/>
  <conditionalFormatting sqref="O15:U15">
    <cfRule type="expression" dxfId="0" priority="4">
      <formula>#REF!=""</formula>
    </cfRule>
  </conditionalFormatting>
  <dataValidations count="7">
    <dataValidation type="list" allowBlank="1" showInputMessage="1" showErrorMessage="1" sqref="B50:J50 L147:M147 L149:M149 T138:U142" xr:uid="{00000000-0002-0000-0300-000000000000}">
      <formula1>B.○か空白</formula1>
    </dataValidation>
    <dataValidation type="list" allowBlank="1" showInputMessage="1" showErrorMessage="1" sqref="O80:O86 O58:O76 O116:O124 O113 O90:O111 O128:O129 O132:O133" xr:uid="{00000000-0002-0000-0300-000001000000}">
      <formula1>Ｃ2.実施欄</formula1>
    </dataValidation>
    <dataValidation type="list" allowBlank="1" showInputMessage="1" showErrorMessage="1" sqref="N58:N76 N116:N124 N80:N86 N113 N90:N111 N128:N129 N132:N133" xr:uid="{00000000-0002-0000-0300-000002000000}">
      <formula1>Ｃ1.計画欄</formula1>
    </dataValidation>
    <dataValidation type="list" allowBlank="1" showInputMessage="1" showErrorMessage="1" sqref="E107:E111" xr:uid="{00000000-0002-0000-0300-000006000000}">
      <formula1>K.農村環境保全活動</formula1>
    </dataValidation>
    <dataValidation type="list" allowBlank="1" showInputMessage="1" showErrorMessage="1" sqref="B138:C142" xr:uid="{00000000-0002-0000-0300-000003000000}">
      <formula1>F.施設</formula1>
    </dataValidation>
    <dataValidation type="list" allowBlank="1" showInputMessage="1" sqref="D138:F142" xr:uid="{00000000-0002-0000-0300-000004000000}">
      <formula1>M.長寿命化</formula1>
    </dataValidation>
    <dataValidation type="list" allowBlank="1" showInputMessage="1" showErrorMessage="1" sqref="S138:S142 Q138:Q142 M138:M142 O138:O142" xr:uid="{00000000-0002-0000-0300-000005000000}">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4" manualBreakCount="4">
    <brk id="12" max="16383" man="1"/>
    <brk id="43" max="16383" man="1"/>
    <brk id="77" max="16383" man="1"/>
    <brk id="113" max="21" man="1"/>
  </rowBreaks>
  <ignoredErrors>
    <ignoredError sqref="C19:C23 C27 C32 C40 C37:C3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E515A-AD0A-4FF1-B605-3C3F3FA0FD51}">
  <dimension ref="B1:F51"/>
  <sheetViews>
    <sheetView showGridLines="0" view="pageBreakPreview" zoomScale="70" zoomScaleNormal="55" zoomScaleSheetLayoutView="70" workbookViewId="0">
      <selection activeCell="C12" sqref="C12"/>
    </sheetView>
  </sheetViews>
  <sheetFormatPr defaultColWidth="9" defaultRowHeight="19.5" x14ac:dyDescent="0.3"/>
  <cols>
    <col min="1" max="1" width="2.125" style="997" customWidth="1"/>
    <col min="2" max="2" width="14.625" style="997" customWidth="1"/>
    <col min="3" max="3" width="35" style="997" customWidth="1"/>
    <col min="4" max="4" width="14.625" style="997" customWidth="1"/>
    <col min="5" max="5" width="4.5" style="997" customWidth="1"/>
    <col min="6" max="6" width="19.75" style="997" customWidth="1"/>
    <col min="7" max="7" width="2.125" style="997" customWidth="1"/>
    <col min="8" max="16384" width="9" style="997"/>
  </cols>
  <sheetData>
    <row r="1" spans="2:6" x14ac:dyDescent="0.3">
      <c r="B1" s="997" t="s">
        <v>703</v>
      </c>
    </row>
    <row r="3" spans="2:6" ht="28.5" x14ac:dyDescent="0.45">
      <c r="B3" s="998" t="s">
        <v>704</v>
      </c>
      <c r="C3" s="998"/>
      <c r="D3" s="998"/>
      <c r="E3" s="998"/>
      <c r="F3" s="998"/>
    </row>
    <row r="4" spans="2:6" x14ac:dyDescent="0.3">
      <c r="B4" s="999" t="s">
        <v>705</v>
      </c>
      <c r="C4" s="999"/>
      <c r="D4" s="999"/>
      <c r="E4" s="999"/>
      <c r="F4" s="999"/>
    </row>
    <row r="5" spans="2:6" x14ac:dyDescent="0.3">
      <c r="B5" s="1000"/>
      <c r="C5" s="1000"/>
      <c r="D5" s="1000"/>
      <c r="E5" s="1000"/>
      <c r="F5" s="1000"/>
    </row>
    <row r="6" spans="2:6" x14ac:dyDescent="0.3">
      <c r="B6" s="1001" t="s">
        <v>706</v>
      </c>
    </row>
    <row r="7" spans="2:6" x14ac:dyDescent="0.3">
      <c r="B7" s="1001" t="s">
        <v>707</v>
      </c>
    </row>
    <row r="9" spans="2:6" s="1000" customFormat="1" x14ac:dyDescent="0.3">
      <c r="B9" s="1002" t="s">
        <v>708</v>
      </c>
      <c r="C9" s="1002" t="s">
        <v>709</v>
      </c>
      <c r="D9" s="1003" t="s">
        <v>710</v>
      </c>
      <c r="E9" s="1003"/>
      <c r="F9" s="1002" t="s">
        <v>711</v>
      </c>
    </row>
    <row r="10" spans="2:6" s="1005" customFormat="1" ht="39.950000000000003" customHeight="1" x14ac:dyDescent="0.15">
      <c r="B10" s="1013" t="s">
        <v>712</v>
      </c>
      <c r="C10" s="1014" t="s">
        <v>713</v>
      </c>
      <c r="D10" s="1015" t="s">
        <v>714</v>
      </c>
      <c r="E10" s="1004" t="s">
        <v>715</v>
      </c>
      <c r="F10" s="1014" t="s">
        <v>716</v>
      </c>
    </row>
    <row r="11" spans="2:6" s="1005" customFormat="1" ht="39.950000000000003" customHeight="1" x14ac:dyDescent="0.15">
      <c r="B11" s="1013"/>
      <c r="C11" s="1016"/>
      <c r="D11" s="1015"/>
      <c r="E11" s="1004" t="s">
        <v>715</v>
      </c>
      <c r="F11" s="1014"/>
    </row>
    <row r="12" spans="2:6" s="1005" customFormat="1" ht="39.950000000000003" customHeight="1" x14ac:dyDescent="0.15">
      <c r="B12" s="1014"/>
      <c r="C12" s="1016"/>
      <c r="D12" s="1017"/>
      <c r="E12" s="1004" t="s">
        <v>715</v>
      </c>
      <c r="F12" s="1014"/>
    </row>
    <row r="13" spans="2:6" s="1005" customFormat="1" ht="39.950000000000003" customHeight="1" x14ac:dyDescent="0.15">
      <c r="B13" s="1014"/>
      <c r="C13" s="1016"/>
      <c r="D13" s="1017"/>
      <c r="E13" s="1004" t="s">
        <v>715</v>
      </c>
      <c r="F13" s="1014"/>
    </row>
    <row r="14" spans="2:6" s="1005" customFormat="1" ht="39.950000000000003" customHeight="1" x14ac:dyDescent="0.15">
      <c r="B14" s="1014"/>
      <c r="C14" s="1016"/>
      <c r="D14" s="1017"/>
      <c r="E14" s="1004" t="s">
        <v>715</v>
      </c>
      <c r="F14" s="1014"/>
    </row>
    <row r="15" spans="2:6" s="1005" customFormat="1" ht="39.950000000000003" customHeight="1" x14ac:dyDescent="0.15">
      <c r="B15" s="1014"/>
      <c r="C15" s="1016"/>
      <c r="D15" s="1017"/>
      <c r="E15" s="1004" t="s">
        <v>715</v>
      </c>
      <c r="F15" s="1014"/>
    </row>
    <row r="16" spans="2:6" s="1005" customFormat="1" ht="39.950000000000003" customHeight="1" x14ac:dyDescent="0.15">
      <c r="B16" s="1014"/>
      <c r="C16" s="1016"/>
      <c r="D16" s="1017"/>
      <c r="E16" s="1004" t="s">
        <v>715</v>
      </c>
      <c r="F16" s="1014"/>
    </row>
    <row r="17" spans="2:6" s="1005" customFormat="1" ht="39.950000000000003" customHeight="1" x14ac:dyDescent="0.15">
      <c r="B17" s="1014"/>
      <c r="C17" s="1016"/>
      <c r="D17" s="1017"/>
      <c r="E17" s="1004" t="s">
        <v>715</v>
      </c>
      <c r="F17" s="1014"/>
    </row>
    <row r="18" spans="2:6" s="1005" customFormat="1" ht="39.950000000000003" customHeight="1" x14ac:dyDescent="0.15">
      <c r="B18" s="1014"/>
      <c r="C18" s="1016"/>
      <c r="D18" s="1017"/>
      <c r="E18" s="1004" t="s">
        <v>715</v>
      </c>
      <c r="F18" s="1014"/>
    </row>
    <row r="19" spans="2:6" s="1005" customFormat="1" ht="39.950000000000003" customHeight="1" x14ac:dyDescent="0.15">
      <c r="B19" s="1014"/>
      <c r="C19" s="1016"/>
      <c r="D19" s="1017"/>
      <c r="E19" s="1004" t="s">
        <v>715</v>
      </c>
      <c r="F19" s="1014"/>
    </row>
    <row r="20" spans="2:6" s="1005" customFormat="1" ht="39.950000000000003" customHeight="1" thickBot="1" x14ac:dyDescent="0.2">
      <c r="B20" s="1018"/>
      <c r="C20" s="1019"/>
      <c r="D20" s="1020"/>
      <c r="E20" s="1006" t="s">
        <v>715</v>
      </c>
      <c r="F20" s="1018"/>
    </row>
    <row r="21" spans="2:6" s="1005" customFormat="1" ht="39.950000000000003" customHeight="1" thickTop="1" x14ac:dyDescent="0.15">
      <c r="B21" s="1007" t="s">
        <v>717</v>
      </c>
      <c r="C21" s="1007"/>
      <c r="D21" s="1008" t="str">
        <f>IF(SUM(D10:D20)=0,"",SUM(D10:D20))</f>
        <v/>
      </c>
      <c r="E21" s="1009" t="s">
        <v>715</v>
      </c>
      <c r="F21" s="1009"/>
    </row>
    <row r="22" spans="2:6" s="1010" customFormat="1" x14ac:dyDescent="0.15"/>
    <row r="23" spans="2:6" s="1010" customFormat="1" x14ac:dyDescent="0.15">
      <c r="B23" s="1010" t="s">
        <v>718</v>
      </c>
    </row>
    <row r="24" spans="2:6" s="1010" customFormat="1" x14ac:dyDescent="0.15">
      <c r="B24" s="1011" t="s">
        <v>719</v>
      </c>
      <c r="C24" s="1011"/>
      <c r="D24" s="1011" t="s">
        <v>720</v>
      </c>
      <c r="E24" s="1011"/>
      <c r="F24" s="1011"/>
    </row>
    <row r="25" spans="2:6" s="1010" customFormat="1" ht="48.75" customHeight="1" x14ac:dyDescent="0.15">
      <c r="B25" s="1012" t="s">
        <v>721</v>
      </c>
      <c r="C25" s="1012"/>
      <c r="D25" s="1012"/>
      <c r="E25" s="1012"/>
      <c r="F25" s="1012"/>
    </row>
    <row r="26" spans="2:6" s="1010" customFormat="1" x14ac:dyDescent="0.15"/>
    <row r="27" spans="2:6" x14ac:dyDescent="0.3">
      <c r="B27" s="997" t="s">
        <v>703</v>
      </c>
    </row>
    <row r="29" spans="2:6" ht="28.5" x14ac:dyDescent="0.45">
      <c r="B29" s="998" t="s">
        <v>704</v>
      </c>
      <c r="C29" s="998"/>
      <c r="D29" s="998"/>
      <c r="E29" s="998"/>
      <c r="F29" s="998"/>
    </row>
    <row r="30" spans="2:6" x14ac:dyDescent="0.3">
      <c r="B30" s="999" t="s">
        <v>722</v>
      </c>
      <c r="C30" s="999"/>
      <c r="D30" s="999"/>
      <c r="E30" s="999"/>
      <c r="F30" s="999"/>
    </row>
    <row r="31" spans="2:6" x14ac:dyDescent="0.3">
      <c r="B31" s="1000"/>
      <c r="C31" s="1000"/>
      <c r="D31" s="1000"/>
      <c r="E31" s="1000"/>
      <c r="F31" s="1000"/>
    </row>
    <row r="32" spans="2:6" x14ac:dyDescent="0.3">
      <c r="B32" s="1001" t="s">
        <v>706</v>
      </c>
    </row>
    <row r="33" spans="2:6" x14ac:dyDescent="0.3">
      <c r="B33" s="1001" t="s">
        <v>707</v>
      </c>
    </row>
    <row r="35" spans="2:6" s="1000" customFormat="1" x14ac:dyDescent="0.3">
      <c r="B35" s="1002" t="s">
        <v>708</v>
      </c>
      <c r="C35" s="1002" t="s">
        <v>709</v>
      </c>
      <c r="D35" s="1003" t="s">
        <v>710</v>
      </c>
      <c r="E35" s="1003"/>
      <c r="F35" s="1002" t="s">
        <v>711</v>
      </c>
    </row>
    <row r="36" spans="2:6" s="1005" customFormat="1" ht="39.950000000000003" customHeight="1" x14ac:dyDescent="0.15">
      <c r="B36" s="1013"/>
      <c r="C36" s="1016"/>
      <c r="D36" s="1015"/>
      <c r="E36" s="1004" t="s">
        <v>723</v>
      </c>
      <c r="F36" s="1016"/>
    </row>
    <row r="37" spans="2:6" s="1005" customFormat="1" ht="39.950000000000003" customHeight="1" x14ac:dyDescent="0.15">
      <c r="B37" s="1014"/>
      <c r="C37" s="1016"/>
      <c r="D37" s="1017"/>
      <c r="E37" s="1004" t="s">
        <v>715</v>
      </c>
      <c r="F37" s="1014"/>
    </row>
    <row r="38" spans="2:6" s="1005" customFormat="1" ht="39.950000000000003" customHeight="1" x14ac:dyDescent="0.15">
      <c r="B38" s="1014"/>
      <c r="C38" s="1016"/>
      <c r="D38" s="1017"/>
      <c r="E38" s="1004" t="s">
        <v>715</v>
      </c>
      <c r="F38" s="1014"/>
    </row>
    <row r="39" spans="2:6" s="1005" customFormat="1" ht="39.950000000000003" customHeight="1" x14ac:dyDescent="0.15">
      <c r="B39" s="1014"/>
      <c r="C39" s="1016"/>
      <c r="D39" s="1017"/>
      <c r="E39" s="1004" t="s">
        <v>715</v>
      </c>
      <c r="F39" s="1014"/>
    </row>
    <row r="40" spans="2:6" s="1005" customFormat="1" ht="39.950000000000003" customHeight="1" x14ac:dyDescent="0.15">
      <c r="B40" s="1014"/>
      <c r="C40" s="1016"/>
      <c r="D40" s="1017"/>
      <c r="E40" s="1004" t="s">
        <v>715</v>
      </c>
      <c r="F40" s="1014"/>
    </row>
    <row r="41" spans="2:6" s="1005" customFormat="1" ht="39.950000000000003" customHeight="1" x14ac:dyDescent="0.15">
      <c r="B41" s="1014"/>
      <c r="C41" s="1016"/>
      <c r="D41" s="1017"/>
      <c r="E41" s="1004" t="s">
        <v>715</v>
      </c>
      <c r="F41" s="1014"/>
    </row>
    <row r="42" spans="2:6" s="1005" customFormat="1" ht="39.950000000000003" customHeight="1" x14ac:dyDescent="0.15">
      <c r="B42" s="1014"/>
      <c r="C42" s="1016"/>
      <c r="D42" s="1017"/>
      <c r="E42" s="1004" t="s">
        <v>715</v>
      </c>
      <c r="F42" s="1014"/>
    </row>
    <row r="43" spans="2:6" s="1005" customFormat="1" ht="39.950000000000003" customHeight="1" x14ac:dyDescent="0.15">
      <c r="B43" s="1014"/>
      <c r="C43" s="1016"/>
      <c r="D43" s="1017"/>
      <c r="E43" s="1004" t="s">
        <v>715</v>
      </c>
      <c r="F43" s="1014"/>
    </row>
    <row r="44" spans="2:6" s="1005" customFormat="1" ht="39.950000000000003" customHeight="1" x14ac:dyDescent="0.15">
      <c r="B44" s="1014"/>
      <c r="C44" s="1016"/>
      <c r="D44" s="1017"/>
      <c r="E44" s="1004" t="s">
        <v>715</v>
      </c>
      <c r="F44" s="1014"/>
    </row>
    <row r="45" spans="2:6" s="1005" customFormat="1" ht="39.950000000000003" customHeight="1" x14ac:dyDescent="0.15">
      <c r="B45" s="1014"/>
      <c r="C45" s="1016"/>
      <c r="D45" s="1017"/>
      <c r="E45" s="1004" t="s">
        <v>715</v>
      </c>
      <c r="F45" s="1014"/>
    </row>
    <row r="46" spans="2:6" s="1005" customFormat="1" ht="39.950000000000003" customHeight="1" thickBot="1" x14ac:dyDescent="0.2">
      <c r="B46" s="1018"/>
      <c r="C46" s="1019"/>
      <c r="D46" s="1020"/>
      <c r="E46" s="1006" t="s">
        <v>715</v>
      </c>
      <c r="F46" s="1018"/>
    </row>
    <row r="47" spans="2:6" s="1005" customFormat="1" ht="39.950000000000003" customHeight="1" thickTop="1" x14ac:dyDescent="0.15">
      <c r="B47" s="1007" t="s">
        <v>717</v>
      </c>
      <c r="C47" s="1007"/>
      <c r="D47" s="1008" t="str">
        <f>IF(SUM(D36:D46)=0,"",SUM(D36:D46))</f>
        <v/>
      </c>
      <c r="E47" s="1009" t="s">
        <v>715</v>
      </c>
      <c r="F47" s="1009"/>
    </row>
    <row r="48" spans="2:6" s="1010" customFormat="1" x14ac:dyDescent="0.15"/>
    <row r="49" spans="2:6" s="1010" customFormat="1" x14ac:dyDescent="0.15">
      <c r="B49" s="1010" t="s">
        <v>718</v>
      </c>
    </row>
    <row r="50" spans="2:6" s="1010" customFormat="1" x14ac:dyDescent="0.15">
      <c r="B50" s="1011" t="s">
        <v>719</v>
      </c>
      <c r="C50" s="1011"/>
      <c r="D50" s="1011" t="s">
        <v>720</v>
      </c>
      <c r="E50" s="1011"/>
      <c r="F50" s="1011"/>
    </row>
    <row r="51" spans="2:6" s="1010" customFormat="1" ht="48.75" customHeight="1" x14ac:dyDescent="0.15">
      <c r="B51" s="1012" t="s">
        <v>721</v>
      </c>
      <c r="C51" s="1012"/>
      <c r="D51" s="1012"/>
      <c r="E51" s="1012"/>
      <c r="F51" s="1012"/>
    </row>
  </sheetData>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2"/>
  <pageMargins left="0.7" right="0.7" top="0.75" bottom="0.75" header="0.3" footer="0.3"/>
  <pageSetup paperSize="9" scale="96"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7435F-8A0D-4926-8F15-FCDD8757DA70}">
  <sheetPr>
    <tabColor rgb="FF66FFFF"/>
  </sheetPr>
  <dimension ref="A1:F94"/>
  <sheetViews>
    <sheetView view="pageBreakPreview" topLeftCell="B66" zoomScaleNormal="100" zoomScaleSheetLayoutView="100" workbookViewId="0">
      <selection activeCell="F76" sqref="F76"/>
    </sheetView>
  </sheetViews>
  <sheetFormatPr defaultColWidth="9" defaultRowHeight="18.75" x14ac:dyDescent="0.15"/>
  <cols>
    <col min="1" max="1" width="10.5" style="212" customWidth="1"/>
    <col min="2" max="2" width="15.25" style="212" customWidth="1"/>
    <col min="3" max="3" width="54.25" style="297" customWidth="1"/>
    <col min="4" max="16384" width="9" style="212"/>
  </cols>
  <sheetData>
    <row r="1" spans="1:4" ht="21.75" customHeight="1" x14ac:dyDescent="0.15">
      <c r="A1" s="905" t="s">
        <v>624</v>
      </c>
      <c r="B1" s="905"/>
      <c r="C1" s="905"/>
      <c r="D1" s="905"/>
    </row>
    <row r="2" spans="1:4" ht="15.75" customHeight="1" x14ac:dyDescent="0.15">
      <c r="A2" s="290"/>
      <c r="C2" s="431"/>
      <c r="D2" s="432" t="s">
        <v>625</v>
      </c>
    </row>
    <row r="3" spans="1:4" ht="15.75" customHeight="1" x14ac:dyDescent="0.15">
      <c r="A3" s="291"/>
      <c r="C3" s="433" t="s">
        <v>517</v>
      </c>
      <c r="D3" s="434">
        <v>200</v>
      </c>
    </row>
    <row r="4" spans="1:4" ht="15.75" customHeight="1" x14ac:dyDescent="0.15">
      <c r="A4" s="291"/>
      <c r="C4" s="433" t="s">
        <v>626</v>
      </c>
      <c r="D4" s="434">
        <v>300</v>
      </c>
    </row>
    <row r="5" spans="1:4" ht="24" customHeight="1" x14ac:dyDescent="0.15">
      <c r="A5" s="291" t="s">
        <v>627</v>
      </c>
      <c r="B5" s="290"/>
      <c r="C5" s="292"/>
      <c r="D5" s="293"/>
    </row>
    <row r="6" spans="1:4" ht="6.75" customHeight="1" x14ac:dyDescent="0.15">
      <c r="A6" s="291"/>
      <c r="B6" s="290"/>
      <c r="C6" s="292"/>
      <c r="D6" s="293"/>
    </row>
    <row r="7" spans="1:4" ht="21" customHeight="1" x14ac:dyDescent="0.15">
      <c r="A7" s="307" t="s">
        <v>628</v>
      </c>
      <c r="B7" s="290"/>
      <c r="C7" s="292"/>
      <c r="D7" s="293"/>
    </row>
    <row r="8" spans="1:4" ht="15.75" customHeight="1" x14ac:dyDescent="0.15">
      <c r="A8" s="899" t="s">
        <v>629</v>
      </c>
      <c r="B8" s="900"/>
      <c r="C8" s="435" t="s">
        <v>14</v>
      </c>
      <c r="D8" s="436" t="s">
        <v>625</v>
      </c>
    </row>
    <row r="9" spans="1:4" ht="15.75" customHeight="1" x14ac:dyDescent="0.15">
      <c r="A9" s="906" t="s">
        <v>522</v>
      </c>
      <c r="B9" s="437" t="s">
        <v>97</v>
      </c>
      <c r="C9" s="437" t="s">
        <v>523</v>
      </c>
      <c r="D9" s="436">
        <v>1</v>
      </c>
    </row>
    <row r="10" spans="1:4" ht="15.75" customHeight="1" x14ac:dyDescent="0.15">
      <c r="A10" s="907"/>
      <c r="B10" s="437" t="s">
        <v>302</v>
      </c>
      <c r="C10" s="437" t="s">
        <v>139</v>
      </c>
      <c r="D10" s="436">
        <v>2</v>
      </c>
    </row>
    <row r="11" spans="1:4" ht="15.75" customHeight="1" x14ac:dyDescent="0.15">
      <c r="A11" s="901" t="s">
        <v>291</v>
      </c>
      <c r="B11" s="902"/>
      <c r="C11" s="438" t="s">
        <v>630</v>
      </c>
      <c r="D11" s="436">
        <v>3</v>
      </c>
    </row>
    <row r="12" spans="1:4" ht="15.75" customHeight="1" x14ac:dyDescent="0.15">
      <c r="A12" s="908" t="s">
        <v>295</v>
      </c>
      <c r="B12" s="889" t="s">
        <v>631</v>
      </c>
      <c r="C12" s="437" t="s">
        <v>632</v>
      </c>
      <c r="D12" s="436">
        <v>4</v>
      </c>
    </row>
    <row r="13" spans="1:4" ht="15.75" customHeight="1" x14ac:dyDescent="0.15">
      <c r="A13" s="908"/>
      <c r="B13" s="889"/>
      <c r="C13" s="294" t="s">
        <v>633</v>
      </c>
      <c r="D13" s="436">
        <v>5</v>
      </c>
    </row>
    <row r="14" spans="1:4" ht="15.75" customHeight="1" x14ac:dyDescent="0.15">
      <c r="A14" s="908"/>
      <c r="B14" s="889"/>
      <c r="C14" s="439" t="s">
        <v>634</v>
      </c>
      <c r="D14" s="436">
        <v>6</v>
      </c>
    </row>
    <row r="15" spans="1:4" ht="15.75" customHeight="1" x14ac:dyDescent="0.15">
      <c r="A15" s="908"/>
      <c r="B15" s="889" t="s">
        <v>635</v>
      </c>
      <c r="C15" s="437" t="s">
        <v>254</v>
      </c>
      <c r="D15" s="436">
        <v>7</v>
      </c>
    </row>
    <row r="16" spans="1:4" ht="15.75" customHeight="1" x14ac:dyDescent="0.15">
      <c r="A16" s="908"/>
      <c r="B16" s="889"/>
      <c r="C16" s="437" t="s">
        <v>255</v>
      </c>
      <c r="D16" s="436">
        <v>8</v>
      </c>
    </row>
    <row r="17" spans="1:4" ht="15.75" customHeight="1" x14ac:dyDescent="0.15">
      <c r="A17" s="908"/>
      <c r="B17" s="889"/>
      <c r="C17" s="437" t="s">
        <v>636</v>
      </c>
      <c r="D17" s="436">
        <v>9</v>
      </c>
    </row>
    <row r="18" spans="1:4" ht="15.75" customHeight="1" x14ac:dyDescent="0.15">
      <c r="A18" s="908"/>
      <c r="B18" s="889" t="s">
        <v>637</v>
      </c>
      <c r="C18" s="439" t="s">
        <v>638</v>
      </c>
      <c r="D18" s="436">
        <v>10</v>
      </c>
    </row>
    <row r="19" spans="1:4" ht="15.75" customHeight="1" x14ac:dyDescent="0.15">
      <c r="A19" s="908"/>
      <c r="B19" s="889"/>
      <c r="C19" s="439" t="s">
        <v>639</v>
      </c>
      <c r="D19" s="436">
        <v>11</v>
      </c>
    </row>
    <row r="20" spans="1:4" ht="15.75" customHeight="1" x14ac:dyDescent="0.15">
      <c r="A20" s="908"/>
      <c r="B20" s="889"/>
      <c r="C20" s="439" t="s">
        <v>154</v>
      </c>
      <c r="D20" s="436">
        <v>12</v>
      </c>
    </row>
    <row r="21" spans="1:4" ht="15.75" customHeight="1" x14ac:dyDescent="0.15">
      <c r="A21" s="908"/>
      <c r="B21" s="889" t="s">
        <v>18</v>
      </c>
      <c r="C21" s="439" t="s">
        <v>256</v>
      </c>
      <c r="D21" s="436">
        <v>13</v>
      </c>
    </row>
    <row r="22" spans="1:4" ht="15.75" customHeight="1" x14ac:dyDescent="0.15">
      <c r="A22" s="908"/>
      <c r="B22" s="889"/>
      <c r="C22" s="439" t="s">
        <v>257</v>
      </c>
      <c r="D22" s="436">
        <v>14</v>
      </c>
    </row>
    <row r="23" spans="1:4" ht="15.75" customHeight="1" x14ac:dyDescent="0.15">
      <c r="A23" s="906"/>
      <c r="B23" s="889"/>
      <c r="C23" s="439" t="s">
        <v>640</v>
      </c>
      <c r="D23" s="436">
        <v>15</v>
      </c>
    </row>
    <row r="24" spans="1:4" ht="15.75" customHeight="1" x14ac:dyDescent="0.15">
      <c r="A24" s="295"/>
      <c r="B24" s="433" t="s">
        <v>24</v>
      </c>
      <c r="C24" s="433" t="s">
        <v>641</v>
      </c>
      <c r="D24" s="436">
        <v>16</v>
      </c>
    </row>
    <row r="25" spans="1:4" ht="15.75" customHeight="1" x14ac:dyDescent="0.15">
      <c r="A25" s="296"/>
      <c r="D25" s="298"/>
    </row>
    <row r="26" spans="1:4" ht="21.75" customHeight="1" x14ac:dyDescent="0.15">
      <c r="A26" s="307" t="s">
        <v>642</v>
      </c>
      <c r="B26" s="296"/>
      <c r="D26" s="298"/>
    </row>
    <row r="27" spans="1:4" ht="15.75" customHeight="1" x14ac:dyDescent="0.15">
      <c r="A27" s="899" t="s">
        <v>629</v>
      </c>
      <c r="B27" s="900"/>
      <c r="C27" s="435" t="s">
        <v>14</v>
      </c>
      <c r="D27" s="436" t="s">
        <v>625</v>
      </c>
    </row>
    <row r="28" spans="1:4" ht="15.75" customHeight="1" x14ac:dyDescent="0.15">
      <c r="A28" s="901" t="s">
        <v>643</v>
      </c>
      <c r="B28" s="902"/>
      <c r="C28" s="440" t="s">
        <v>644</v>
      </c>
      <c r="D28" s="432">
        <v>17</v>
      </c>
    </row>
    <row r="29" spans="1:4" ht="15.75" customHeight="1" x14ac:dyDescent="0.15">
      <c r="A29" s="901"/>
      <c r="B29" s="902"/>
      <c r="C29" s="440" t="s">
        <v>645</v>
      </c>
      <c r="D29" s="432">
        <v>18</v>
      </c>
    </row>
    <row r="30" spans="1:4" ht="15.75" customHeight="1" x14ac:dyDescent="0.15">
      <c r="A30" s="901"/>
      <c r="B30" s="902"/>
      <c r="C30" s="440" t="s">
        <v>646</v>
      </c>
      <c r="D30" s="432">
        <v>19</v>
      </c>
    </row>
    <row r="31" spans="1:4" ht="15.75" customHeight="1" x14ac:dyDescent="0.15">
      <c r="A31" s="901"/>
      <c r="B31" s="902"/>
      <c r="C31" s="440" t="s">
        <v>388</v>
      </c>
      <c r="D31" s="432">
        <v>20</v>
      </c>
    </row>
    <row r="32" spans="1:4" ht="15.75" customHeight="1" x14ac:dyDescent="0.15">
      <c r="A32" s="901"/>
      <c r="B32" s="902"/>
      <c r="C32" s="440" t="s">
        <v>389</v>
      </c>
      <c r="D32" s="432">
        <v>21</v>
      </c>
    </row>
    <row r="33" spans="1:4" ht="15.75" customHeight="1" x14ac:dyDescent="0.15">
      <c r="A33" s="901"/>
      <c r="B33" s="902"/>
      <c r="C33" s="440" t="s">
        <v>647</v>
      </c>
      <c r="D33" s="432">
        <v>22</v>
      </c>
    </row>
    <row r="34" spans="1:4" ht="15.75" customHeight="1" x14ac:dyDescent="0.15">
      <c r="A34" s="901"/>
      <c r="B34" s="902"/>
      <c r="C34" s="440" t="s">
        <v>648</v>
      </c>
      <c r="D34" s="432">
        <v>23</v>
      </c>
    </row>
    <row r="35" spans="1:4" ht="7.5" customHeight="1" x14ac:dyDescent="0.15">
      <c r="A35" s="290"/>
      <c r="B35" s="290"/>
      <c r="C35" s="292"/>
      <c r="D35" s="293"/>
    </row>
    <row r="36" spans="1:4" ht="24" customHeight="1" x14ac:dyDescent="0.15">
      <c r="A36" s="291" t="s">
        <v>649</v>
      </c>
      <c r="B36" s="290"/>
      <c r="C36" s="292"/>
      <c r="D36" s="293"/>
    </row>
    <row r="37" spans="1:4" ht="9" customHeight="1" x14ac:dyDescent="0.15">
      <c r="A37" s="291"/>
      <c r="B37" s="290"/>
      <c r="C37" s="292"/>
      <c r="D37" s="293"/>
    </row>
    <row r="38" spans="1:4" ht="18.75" customHeight="1" x14ac:dyDescent="0.15">
      <c r="A38" s="308" t="s">
        <v>650</v>
      </c>
      <c r="B38" s="290"/>
      <c r="C38" s="292"/>
      <c r="D38" s="293"/>
    </row>
    <row r="39" spans="1:4" ht="15.75" customHeight="1" x14ac:dyDescent="0.15">
      <c r="A39" s="899" t="s">
        <v>629</v>
      </c>
      <c r="B39" s="900"/>
      <c r="C39" s="435" t="s">
        <v>14</v>
      </c>
      <c r="D39" s="432" t="s">
        <v>625</v>
      </c>
    </row>
    <row r="40" spans="1:4" ht="15.75" customHeight="1" x14ac:dyDescent="0.15">
      <c r="A40" s="883" t="s">
        <v>550</v>
      </c>
      <c r="B40" s="880" t="s">
        <v>98</v>
      </c>
      <c r="C40" s="439" t="s">
        <v>651</v>
      </c>
      <c r="D40" s="432">
        <v>24</v>
      </c>
    </row>
    <row r="41" spans="1:4" ht="15.75" customHeight="1" x14ac:dyDescent="0.15">
      <c r="A41" s="884"/>
      <c r="B41" s="881"/>
      <c r="C41" s="299" t="s">
        <v>652</v>
      </c>
      <c r="D41" s="432">
        <v>25</v>
      </c>
    </row>
    <row r="42" spans="1:4" ht="15.75" customHeight="1" x14ac:dyDescent="0.15">
      <c r="A42" s="884"/>
      <c r="B42" s="881"/>
      <c r="C42" s="439" t="s">
        <v>653</v>
      </c>
      <c r="D42" s="432">
        <v>26</v>
      </c>
    </row>
    <row r="43" spans="1:4" ht="15.75" customHeight="1" x14ac:dyDescent="0.15">
      <c r="A43" s="884"/>
      <c r="B43" s="881"/>
      <c r="C43" s="439" t="s">
        <v>654</v>
      </c>
      <c r="D43" s="432">
        <v>27</v>
      </c>
    </row>
    <row r="44" spans="1:4" ht="15.75" customHeight="1" x14ac:dyDescent="0.15">
      <c r="A44" s="885"/>
      <c r="B44" s="441" t="s">
        <v>302</v>
      </c>
      <c r="C44" s="442" t="s">
        <v>139</v>
      </c>
      <c r="D44" s="432">
        <v>28</v>
      </c>
    </row>
    <row r="45" spans="1:4" ht="15.75" customHeight="1" x14ac:dyDescent="0.15">
      <c r="A45" s="903" t="s">
        <v>291</v>
      </c>
      <c r="B45" s="904"/>
      <c r="C45" s="442" t="s">
        <v>655</v>
      </c>
      <c r="D45" s="432">
        <v>29</v>
      </c>
    </row>
    <row r="46" spans="1:4" ht="15.75" customHeight="1" x14ac:dyDescent="0.15">
      <c r="A46" s="889" t="s">
        <v>295</v>
      </c>
      <c r="B46" s="439" t="s">
        <v>527</v>
      </c>
      <c r="C46" s="411" t="s">
        <v>656</v>
      </c>
      <c r="D46" s="432">
        <v>30</v>
      </c>
    </row>
    <row r="47" spans="1:4" ht="15.75" customHeight="1" x14ac:dyDescent="0.15">
      <c r="A47" s="889"/>
      <c r="B47" s="439" t="s">
        <v>16</v>
      </c>
      <c r="C47" s="437" t="s">
        <v>657</v>
      </c>
      <c r="D47" s="432">
        <v>31</v>
      </c>
    </row>
    <row r="48" spans="1:4" ht="15.75" customHeight="1" x14ac:dyDescent="0.15">
      <c r="A48" s="889"/>
      <c r="B48" s="439" t="s">
        <v>17</v>
      </c>
      <c r="C48" s="437" t="s">
        <v>658</v>
      </c>
      <c r="D48" s="432">
        <v>32</v>
      </c>
    </row>
    <row r="49" spans="1:4" ht="15.75" customHeight="1" x14ac:dyDescent="0.15">
      <c r="A49" s="889"/>
      <c r="B49" s="439" t="s">
        <v>18</v>
      </c>
      <c r="C49" s="437" t="s">
        <v>659</v>
      </c>
      <c r="D49" s="432">
        <v>33</v>
      </c>
    </row>
    <row r="50" spans="1:4" ht="15.75" customHeight="1" x14ac:dyDescent="0.15">
      <c r="A50" s="290"/>
      <c r="B50" s="290"/>
      <c r="C50" s="292"/>
      <c r="D50" s="300"/>
    </row>
    <row r="51" spans="1:4" ht="25.5" customHeight="1" x14ac:dyDescent="0.15">
      <c r="A51" s="307" t="s">
        <v>660</v>
      </c>
      <c r="B51" s="290"/>
      <c r="C51" s="301"/>
      <c r="D51" s="293"/>
    </row>
    <row r="52" spans="1:4" ht="17.25" customHeight="1" x14ac:dyDescent="0.15">
      <c r="A52" s="892" t="s">
        <v>629</v>
      </c>
      <c r="B52" s="888"/>
      <c r="C52" s="890" t="s">
        <v>14</v>
      </c>
      <c r="D52" s="894" t="s">
        <v>625</v>
      </c>
    </row>
    <row r="53" spans="1:4" ht="17.25" customHeight="1" x14ac:dyDescent="0.15">
      <c r="A53" s="302"/>
      <c r="B53" s="435" t="s">
        <v>99</v>
      </c>
      <c r="C53" s="896"/>
      <c r="D53" s="895"/>
    </row>
    <row r="54" spans="1:4" ht="17.25" customHeight="1" x14ac:dyDescent="0.15">
      <c r="A54" s="889" t="s">
        <v>302</v>
      </c>
      <c r="B54" s="433" t="s">
        <v>83</v>
      </c>
      <c r="C54" s="441" t="s">
        <v>118</v>
      </c>
      <c r="D54" s="432">
        <v>34</v>
      </c>
    </row>
    <row r="55" spans="1:4" ht="17.25" customHeight="1" x14ac:dyDescent="0.15">
      <c r="A55" s="889"/>
      <c r="B55" s="433" t="s">
        <v>100</v>
      </c>
      <c r="C55" s="441" t="s">
        <v>661</v>
      </c>
      <c r="D55" s="432">
        <v>35</v>
      </c>
    </row>
    <row r="56" spans="1:4" ht="34.5" customHeight="1" x14ac:dyDescent="0.15">
      <c r="A56" s="889"/>
      <c r="B56" s="431" t="s">
        <v>662</v>
      </c>
      <c r="C56" s="441" t="s">
        <v>663</v>
      </c>
      <c r="D56" s="432">
        <v>36</v>
      </c>
    </row>
    <row r="57" spans="1:4" ht="32.25" customHeight="1" x14ac:dyDescent="0.15">
      <c r="A57" s="889"/>
      <c r="B57" s="303" t="s">
        <v>664</v>
      </c>
      <c r="C57" s="441" t="s">
        <v>665</v>
      </c>
      <c r="D57" s="432">
        <v>37</v>
      </c>
    </row>
    <row r="58" spans="1:4" ht="17.25" customHeight="1" x14ac:dyDescent="0.15">
      <c r="A58" s="889"/>
      <c r="B58" s="433" t="s">
        <v>101</v>
      </c>
      <c r="C58" s="441" t="s">
        <v>119</v>
      </c>
      <c r="D58" s="432">
        <v>38</v>
      </c>
    </row>
    <row r="59" spans="1:4" ht="17.25" customHeight="1" x14ac:dyDescent="0.15">
      <c r="A59" s="889" t="s">
        <v>295</v>
      </c>
      <c r="B59" s="897" t="s">
        <v>83</v>
      </c>
      <c r="C59" s="441" t="s">
        <v>120</v>
      </c>
      <c r="D59" s="432">
        <v>39</v>
      </c>
    </row>
    <row r="60" spans="1:4" ht="17.25" customHeight="1" x14ac:dyDescent="0.15">
      <c r="A60" s="889"/>
      <c r="B60" s="897"/>
      <c r="C60" s="441" t="s">
        <v>121</v>
      </c>
      <c r="D60" s="432">
        <v>40</v>
      </c>
    </row>
    <row r="61" spans="1:4" ht="17.25" customHeight="1" x14ac:dyDescent="0.15">
      <c r="A61" s="889"/>
      <c r="B61" s="897"/>
      <c r="C61" s="441" t="s">
        <v>666</v>
      </c>
      <c r="D61" s="432">
        <v>41</v>
      </c>
    </row>
    <row r="62" spans="1:4" ht="17.25" customHeight="1" x14ac:dyDescent="0.15">
      <c r="A62" s="889"/>
      <c r="B62" s="897" t="s">
        <v>564</v>
      </c>
      <c r="C62" s="441" t="s">
        <v>122</v>
      </c>
      <c r="D62" s="432">
        <v>42</v>
      </c>
    </row>
    <row r="63" spans="1:4" ht="17.25" customHeight="1" x14ac:dyDescent="0.15">
      <c r="A63" s="889"/>
      <c r="B63" s="897"/>
      <c r="C63" s="441" t="s">
        <v>667</v>
      </c>
      <c r="D63" s="432">
        <v>43</v>
      </c>
    </row>
    <row r="64" spans="1:4" ht="17.25" customHeight="1" x14ac:dyDescent="0.15">
      <c r="A64" s="889"/>
      <c r="B64" s="897"/>
      <c r="C64" s="441" t="s">
        <v>668</v>
      </c>
      <c r="D64" s="432">
        <v>44</v>
      </c>
    </row>
    <row r="65" spans="1:6" ht="17.25" customHeight="1" x14ac:dyDescent="0.15">
      <c r="A65" s="889"/>
      <c r="B65" s="889" t="s">
        <v>662</v>
      </c>
      <c r="C65" s="441" t="s">
        <v>247</v>
      </c>
      <c r="D65" s="432">
        <v>45</v>
      </c>
    </row>
    <row r="66" spans="1:6" ht="17.25" customHeight="1" x14ac:dyDescent="0.15">
      <c r="A66" s="889"/>
      <c r="B66" s="889"/>
      <c r="C66" s="441" t="s">
        <v>123</v>
      </c>
      <c r="D66" s="432">
        <v>46</v>
      </c>
    </row>
    <row r="67" spans="1:6" ht="17.25" customHeight="1" x14ac:dyDescent="0.15">
      <c r="A67" s="889"/>
      <c r="B67" s="889"/>
      <c r="C67" s="441" t="s">
        <v>669</v>
      </c>
      <c r="D67" s="432">
        <v>47</v>
      </c>
    </row>
    <row r="68" spans="1:6" ht="17.25" customHeight="1" x14ac:dyDescent="0.15">
      <c r="A68" s="889"/>
      <c r="B68" s="898" t="s">
        <v>664</v>
      </c>
      <c r="C68" s="441" t="s">
        <v>124</v>
      </c>
      <c r="D68" s="432">
        <v>48</v>
      </c>
    </row>
    <row r="69" spans="1:6" ht="17.25" customHeight="1" x14ac:dyDescent="0.15">
      <c r="A69" s="889"/>
      <c r="B69" s="898"/>
      <c r="C69" s="441" t="s">
        <v>670</v>
      </c>
      <c r="D69" s="432">
        <v>49</v>
      </c>
    </row>
    <row r="70" spans="1:6" ht="17.25" customHeight="1" x14ac:dyDescent="0.15">
      <c r="A70" s="889"/>
      <c r="B70" s="437" t="s">
        <v>101</v>
      </c>
      <c r="C70" s="441" t="s">
        <v>125</v>
      </c>
      <c r="D70" s="432">
        <v>50</v>
      </c>
    </row>
    <row r="71" spans="1:6" ht="17.25" customHeight="1" x14ac:dyDescent="0.15">
      <c r="A71" s="886" t="s">
        <v>293</v>
      </c>
      <c r="B71" s="887"/>
      <c r="C71" s="433" t="s">
        <v>671</v>
      </c>
      <c r="D71" s="432">
        <v>51</v>
      </c>
    </row>
    <row r="72" spans="1:6" ht="17.25" customHeight="1" x14ac:dyDescent="0.15">
      <c r="A72" s="290"/>
      <c r="B72" s="290"/>
      <c r="C72" s="292"/>
      <c r="D72" s="300"/>
    </row>
    <row r="73" spans="1:6" ht="17.25" customHeight="1" x14ac:dyDescent="0.15">
      <c r="A73" s="307" t="s">
        <v>672</v>
      </c>
      <c r="B73" s="304"/>
      <c r="C73" s="292"/>
      <c r="D73" s="300"/>
    </row>
    <row r="74" spans="1:6" ht="17.25" customHeight="1" x14ac:dyDescent="0.15">
      <c r="A74" s="888" t="s">
        <v>629</v>
      </c>
      <c r="B74" s="888"/>
      <c r="C74" s="443" t="s">
        <v>14</v>
      </c>
      <c r="D74" s="432" t="s">
        <v>625</v>
      </c>
    </row>
    <row r="75" spans="1:6" ht="17.25" customHeight="1" x14ac:dyDescent="0.15">
      <c r="A75" s="889" t="s">
        <v>102</v>
      </c>
      <c r="B75" s="889"/>
      <c r="C75" s="433" t="s">
        <v>126</v>
      </c>
      <c r="D75" s="432">
        <v>52</v>
      </c>
    </row>
    <row r="76" spans="1:6" ht="17.25" customHeight="1" x14ac:dyDescent="0.15">
      <c r="A76" s="889"/>
      <c r="B76" s="889"/>
      <c r="C76" s="433" t="s">
        <v>673</v>
      </c>
      <c r="D76" s="432">
        <v>53</v>
      </c>
      <c r="F76" s="26" t="s">
        <v>617</v>
      </c>
    </row>
    <row r="77" spans="1:6" ht="17.25" customHeight="1" x14ac:dyDescent="0.15">
      <c r="A77" s="889"/>
      <c r="B77" s="889"/>
      <c r="C77" s="433" t="s">
        <v>127</v>
      </c>
      <c r="D77" s="432">
        <v>54</v>
      </c>
    </row>
    <row r="78" spans="1:6" ht="17.25" customHeight="1" x14ac:dyDescent="0.15">
      <c r="A78" s="889"/>
      <c r="B78" s="889"/>
      <c r="C78" s="433" t="s">
        <v>128</v>
      </c>
      <c r="D78" s="432">
        <v>55</v>
      </c>
    </row>
    <row r="79" spans="1:6" ht="17.25" customHeight="1" x14ac:dyDescent="0.15">
      <c r="A79" s="889"/>
      <c r="B79" s="889"/>
      <c r="C79" s="433" t="s">
        <v>129</v>
      </c>
      <c r="D79" s="432">
        <v>56</v>
      </c>
    </row>
    <row r="80" spans="1:6" ht="17.25" customHeight="1" x14ac:dyDescent="0.15">
      <c r="A80" s="889"/>
      <c r="B80" s="889"/>
      <c r="C80" s="433" t="s">
        <v>674</v>
      </c>
      <c r="D80" s="432">
        <v>57</v>
      </c>
    </row>
    <row r="81" spans="1:4" ht="17.25" customHeight="1" x14ac:dyDescent="0.15">
      <c r="A81" s="889"/>
      <c r="B81" s="889"/>
      <c r="C81" s="433" t="s">
        <v>130</v>
      </c>
      <c r="D81" s="432">
        <v>58</v>
      </c>
    </row>
    <row r="82" spans="1:4" ht="17.25" customHeight="1" x14ac:dyDescent="0.15">
      <c r="A82" s="889"/>
      <c r="B82" s="889"/>
      <c r="C82" s="433" t="s">
        <v>92</v>
      </c>
      <c r="D82" s="432">
        <v>59</v>
      </c>
    </row>
    <row r="83" spans="1:4" ht="17.25" customHeight="1" x14ac:dyDescent="0.15">
      <c r="A83" s="889"/>
      <c r="B83" s="889"/>
      <c r="C83" s="433" t="s">
        <v>20</v>
      </c>
      <c r="D83" s="432">
        <v>60</v>
      </c>
    </row>
    <row r="84" spans="1:4" ht="17.25" customHeight="1" x14ac:dyDescent="0.15">
      <c r="A84" s="290"/>
      <c r="B84" s="290"/>
      <c r="C84" s="292"/>
      <c r="D84" s="293"/>
    </row>
    <row r="85" spans="1:4" ht="30.75" customHeight="1" x14ac:dyDescent="0.15">
      <c r="A85" s="291" t="s">
        <v>675</v>
      </c>
      <c r="B85" s="290"/>
      <c r="C85" s="292"/>
      <c r="D85" s="293"/>
    </row>
    <row r="86" spans="1:4" ht="7.5" customHeight="1" x14ac:dyDescent="0.15">
      <c r="A86" s="290"/>
      <c r="B86" s="290"/>
      <c r="C86" s="292"/>
      <c r="D86" s="293"/>
    </row>
    <row r="87" spans="1:4" ht="17.25" customHeight="1" x14ac:dyDescent="0.15">
      <c r="A87" s="890" t="s">
        <v>605</v>
      </c>
      <c r="B87" s="891"/>
      <c r="C87" s="892" t="s">
        <v>14</v>
      </c>
      <c r="D87" s="894" t="s">
        <v>625</v>
      </c>
    </row>
    <row r="88" spans="1:4" ht="17.25" customHeight="1" x14ac:dyDescent="0.15">
      <c r="A88" s="413"/>
      <c r="B88" s="435" t="s">
        <v>32</v>
      </c>
      <c r="C88" s="893"/>
      <c r="D88" s="895"/>
    </row>
    <row r="89" spans="1:4" ht="17.25" customHeight="1" x14ac:dyDescent="0.15">
      <c r="A89" s="880" t="s">
        <v>295</v>
      </c>
      <c r="B89" s="883" t="s">
        <v>16</v>
      </c>
      <c r="C89" s="437" t="s">
        <v>676</v>
      </c>
      <c r="D89" s="436">
        <v>61</v>
      </c>
    </row>
    <row r="90" spans="1:4" ht="17.25" customHeight="1" x14ac:dyDescent="0.15">
      <c r="A90" s="881"/>
      <c r="B90" s="884"/>
      <c r="C90" s="412" t="s">
        <v>677</v>
      </c>
      <c r="D90" s="436">
        <v>62</v>
      </c>
    </row>
    <row r="91" spans="1:4" ht="17.25" customHeight="1" x14ac:dyDescent="0.15">
      <c r="A91" s="881"/>
      <c r="B91" s="883" t="s">
        <v>17</v>
      </c>
      <c r="C91" s="412" t="s">
        <v>678</v>
      </c>
      <c r="D91" s="436">
        <v>63</v>
      </c>
    </row>
    <row r="92" spans="1:4" ht="17.25" customHeight="1" x14ac:dyDescent="0.15">
      <c r="A92" s="881"/>
      <c r="B92" s="884"/>
      <c r="C92" s="433" t="s">
        <v>679</v>
      </c>
      <c r="D92" s="436">
        <v>64</v>
      </c>
    </row>
    <row r="93" spans="1:4" ht="17.25" customHeight="1" x14ac:dyDescent="0.15">
      <c r="A93" s="881"/>
      <c r="B93" s="883" t="s">
        <v>18</v>
      </c>
      <c r="C93" s="294" t="s">
        <v>680</v>
      </c>
      <c r="D93" s="436">
        <v>65</v>
      </c>
    </row>
    <row r="94" spans="1:4" ht="17.25" customHeight="1" x14ac:dyDescent="0.15">
      <c r="A94" s="882"/>
      <c r="B94" s="885"/>
      <c r="C94" s="433" t="s">
        <v>681</v>
      </c>
      <c r="D94" s="436">
        <v>66</v>
      </c>
    </row>
  </sheetData>
  <mergeCells count="35">
    <mergeCell ref="A45:B45"/>
    <mergeCell ref="A1:D1"/>
    <mergeCell ref="A8:B8"/>
    <mergeCell ref="A9:A10"/>
    <mergeCell ref="A11:B11"/>
    <mergeCell ref="A12:A23"/>
    <mergeCell ref="B12:B14"/>
    <mergeCell ref="B15:B17"/>
    <mergeCell ref="B18:B20"/>
    <mergeCell ref="B21:B23"/>
    <mergeCell ref="A27:B27"/>
    <mergeCell ref="A28:B34"/>
    <mergeCell ref="A39:B39"/>
    <mergeCell ref="A40:A44"/>
    <mergeCell ref="B40:B43"/>
    <mergeCell ref="C87:C88"/>
    <mergeCell ref="D87:D88"/>
    <mergeCell ref="A46:A49"/>
    <mergeCell ref="A52:B52"/>
    <mergeCell ref="C52:C53"/>
    <mergeCell ref="D52:D53"/>
    <mergeCell ref="A54:A58"/>
    <mergeCell ref="A59:A70"/>
    <mergeCell ref="B59:B61"/>
    <mergeCell ref="B62:B64"/>
    <mergeCell ref="B65:B67"/>
    <mergeCell ref="B68:B69"/>
    <mergeCell ref="A89:A94"/>
    <mergeCell ref="B89:B90"/>
    <mergeCell ref="B91:B92"/>
    <mergeCell ref="B93:B94"/>
    <mergeCell ref="A71:B71"/>
    <mergeCell ref="A74:B74"/>
    <mergeCell ref="A75:B83"/>
    <mergeCell ref="A87:B87"/>
  </mergeCells>
  <phoneticPr fontId="2"/>
  <pageMargins left="0.7" right="0.7" top="0.75" bottom="0.75" header="0.3" footer="0.3"/>
  <pageSetup paperSize="9" orientation="portrait" r:id="rId1"/>
  <rowBreaks count="1" manualBreakCount="1">
    <brk id="5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BE7F-8A4C-4582-A33D-EA94204A9981}">
  <sheetPr>
    <tabColor rgb="FF66FFFF"/>
  </sheetPr>
  <dimension ref="A1:F187"/>
  <sheetViews>
    <sheetView view="pageBreakPreview" topLeftCell="A126" zoomScale="70" zoomScaleNormal="100" zoomScaleSheetLayoutView="70" workbookViewId="0">
      <selection activeCell="F136" sqref="F136"/>
    </sheetView>
  </sheetViews>
  <sheetFormatPr defaultColWidth="9" defaultRowHeight="13.5" x14ac:dyDescent="0.15"/>
  <cols>
    <col min="1" max="1" width="17.5" style="24" customWidth="1"/>
    <col min="2" max="2" width="20.875" style="24" customWidth="1"/>
    <col min="3" max="3" width="27.125" style="24" customWidth="1"/>
    <col min="4" max="4" width="91.5" style="141" bestFit="1" customWidth="1"/>
    <col min="5" max="5" width="11.125" style="24" customWidth="1"/>
    <col min="6" max="6" width="95.5" style="24" customWidth="1"/>
    <col min="7" max="16384" width="9" style="24"/>
  </cols>
  <sheetData>
    <row r="1" spans="1:6" ht="31.5" customHeight="1" x14ac:dyDescent="0.15">
      <c r="A1" s="970" t="s">
        <v>682</v>
      </c>
      <c r="B1" s="970"/>
      <c r="C1" s="970"/>
      <c r="D1" s="970"/>
      <c r="E1" s="970"/>
      <c r="F1" s="970"/>
    </row>
    <row r="2" spans="1:6" ht="22.5" customHeight="1" x14ac:dyDescent="0.15"/>
    <row r="3" spans="1:6" ht="19.5" customHeight="1" x14ac:dyDescent="0.15">
      <c r="B3" s="27"/>
      <c r="D3" s="444"/>
      <c r="E3" s="445" t="s">
        <v>625</v>
      </c>
    </row>
    <row r="4" spans="1:6" ht="19.5" customHeight="1" x14ac:dyDescent="0.15">
      <c r="B4" s="28"/>
      <c r="D4" s="444" t="s">
        <v>517</v>
      </c>
      <c r="E4" s="446">
        <v>200</v>
      </c>
    </row>
    <row r="5" spans="1:6" ht="19.5" customHeight="1" x14ac:dyDescent="0.15">
      <c r="B5" s="28"/>
      <c r="D5" s="444" t="s">
        <v>626</v>
      </c>
      <c r="E5" s="446">
        <v>300</v>
      </c>
    </row>
    <row r="6" spans="1:6" ht="19.5" customHeight="1" x14ac:dyDescent="0.15">
      <c r="A6" s="190" t="s">
        <v>627</v>
      </c>
      <c r="B6" s="192"/>
      <c r="C6" s="191"/>
      <c r="D6" s="194"/>
      <c r="E6" s="195"/>
      <c r="F6" s="192"/>
    </row>
    <row r="7" spans="1:6" ht="19.5" customHeight="1" x14ac:dyDescent="0.15">
      <c r="A7" s="189" t="s">
        <v>683</v>
      </c>
      <c r="B7" s="192"/>
      <c r="C7" s="191"/>
      <c r="D7" s="194"/>
      <c r="E7" s="195"/>
      <c r="F7" s="192"/>
    </row>
    <row r="8" spans="1:6" ht="19.5" customHeight="1" x14ac:dyDescent="0.15">
      <c r="A8" s="447" t="s">
        <v>117</v>
      </c>
      <c r="B8" s="958" t="s">
        <v>629</v>
      </c>
      <c r="C8" s="959"/>
      <c r="D8" s="448" t="s">
        <v>14</v>
      </c>
      <c r="E8" s="449" t="s">
        <v>625</v>
      </c>
      <c r="F8" s="447" t="s">
        <v>684</v>
      </c>
    </row>
    <row r="9" spans="1:6" ht="19.5" customHeight="1" x14ac:dyDescent="0.15">
      <c r="A9" s="971" t="s">
        <v>400</v>
      </c>
      <c r="B9" s="972" t="s">
        <v>685</v>
      </c>
      <c r="C9" s="926" t="s">
        <v>97</v>
      </c>
      <c r="D9" s="965" t="s">
        <v>523</v>
      </c>
      <c r="E9" s="962">
        <v>1</v>
      </c>
      <c r="F9" s="182" t="s">
        <v>138</v>
      </c>
    </row>
    <row r="10" spans="1:6" ht="19.5" customHeight="1" x14ac:dyDescent="0.15">
      <c r="A10" s="971"/>
      <c r="B10" s="973"/>
      <c r="C10" s="928"/>
      <c r="D10" s="967"/>
      <c r="E10" s="964"/>
      <c r="F10" s="197" t="s">
        <v>258</v>
      </c>
    </row>
    <row r="11" spans="1:6" ht="19.5" customHeight="1" x14ac:dyDescent="0.15">
      <c r="A11" s="971"/>
      <c r="B11" s="973"/>
      <c r="C11" s="450" t="s">
        <v>302</v>
      </c>
      <c r="D11" s="451" t="s">
        <v>139</v>
      </c>
      <c r="E11" s="452">
        <v>2</v>
      </c>
      <c r="F11" s="453" t="s">
        <v>139</v>
      </c>
    </row>
    <row r="12" spans="1:6" ht="19.5" customHeight="1" x14ac:dyDescent="0.15">
      <c r="A12" s="971"/>
      <c r="B12" s="960" t="s">
        <v>291</v>
      </c>
      <c r="C12" s="961"/>
      <c r="D12" s="451" t="s">
        <v>630</v>
      </c>
      <c r="E12" s="452">
        <v>3</v>
      </c>
      <c r="F12" s="198" t="s">
        <v>140</v>
      </c>
    </row>
    <row r="13" spans="1:6" ht="19.5" customHeight="1" x14ac:dyDescent="0.15">
      <c r="A13" s="971"/>
      <c r="B13" s="923" t="s">
        <v>295</v>
      </c>
      <c r="C13" s="950" t="s">
        <v>631</v>
      </c>
      <c r="D13" s="451" t="s">
        <v>686</v>
      </c>
      <c r="E13" s="452">
        <v>4</v>
      </c>
      <c r="F13" s="453" t="s">
        <v>141</v>
      </c>
    </row>
    <row r="14" spans="1:6" ht="19.5" customHeight="1" x14ac:dyDescent="0.15">
      <c r="A14" s="971"/>
      <c r="B14" s="973"/>
      <c r="C14" s="951"/>
      <c r="D14" s="968" t="s">
        <v>687</v>
      </c>
      <c r="E14" s="962">
        <v>5</v>
      </c>
      <c r="F14" s="182" t="s">
        <v>142</v>
      </c>
    </row>
    <row r="15" spans="1:6" ht="19.5" customHeight="1" x14ac:dyDescent="0.15">
      <c r="A15" s="971"/>
      <c r="B15" s="973"/>
      <c r="C15" s="951"/>
      <c r="D15" s="969"/>
      <c r="E15" s="964"/>
      <c r="F15" s="197" t="s">
        <v>143</v>
      </c>
    </row>
    <row r="16" spans="1:6" ht="19.5" customHeight="1" x14ac:dyDescent="0.15">
      <c r="A16" s="971"/>
      <c r="B16" s="973"/>
      <c r="C16" s="951"/>
      <c r="D16" s="965" t="s">
        <v>688</v>
      </c>
      <c r="E16" s="962">
        <v>6</v>
      </c>
      <c r="F16" s="180" t="s">
        <v>144</v>
      </c>
    </row>
    <row r="17" spans="1:6" ht="19.5" customHeight="1" x14ac:dyDescent="0.15">
      <c r="A17" s="971"/>
      <c r="B17" s="973"/>
      <c r="C17" s="952"/>
      <c r="D17" s="967"/>
      <c r="E17" s="964"/>
      <c r="F17" s="179" t="s">
        <v>145</v>
      </c>
    </row>
    <row r="18" spans="1:6" ht="19.5" customHeight="1" x14ac:dyDescent="0.15">
      <c r="A18" s="971"/>
      <c r="B18" s="973"/>
      <c r="C18" s="950" t="s">
        <v>635</v>
      </c>
      <c r="D18" s="968" t="s">
        <v>254</v>
      </c>
      <c r="E18" s="962">
        <v>7</v>
      </c>
      <c r="F18" s="182" t="s">
        <v>146</v>
      </c>
    </row>
    <row r="19" spans="1:6" ht="19.5" customHeight="1" x14ac:dyDescent="0.15">
      <c r="A19" s="971"/>
      <c r="B19" s="973"/>
      <c r="C19" s="951"/>
      <c r="D19" s="969"/>
      <c r="E19" s="964"/>
      <c r="F19" s="197" t="s">
        <v>147</v>
      </c>
    </row>
    <row r="20" spans="1:6" ht="19.5" customHeight="1" x14ac:dyDescent="0.15">
      <c r="A20" s="971"/>
      <c r="B20" s="973"/>
      <c r="C20" s="951"/>
      <c r="D20" s="965" t="s">
        <v>255</v>
      </c>
      <c r="E20" s="962">
        <v>8</v>
      </c>
      <c r="F20" s="180" t="s">
        <v>148</v>
      </c>
    </row>
    <row r="21" spans="1:6" ht="19.5" customHeight="1" x14ac:dyDescent="0.15">
      <c r="A21" s="971"/>
      <c r="B21" s="973"/>
      <c r="C21" s="951"/>
      <c r="D21" s="967"/>
      <c r="E21" s="964"/>
      <c r="F21" s="179" t="s">
        <v>259</v>
      </c>
    </row>
    <row r="22" spans="1:6" ht="19.5" customHeight="1" x14ac:dyDescent="0.15">
      <c r="A22" s="971"/>
      <c r="B22" s="973"/>
      <c r="C22" s="951"/>
      <c r="D22" s="965" t="s">
        <v>689</v>
      </c>
      <c r="E22" s="962">
        <v>9</v>
      </c>
      <c r="F22" s="182" t="s">
        <v>149</v>
      </c>
    </row>
    <row r="23" spans="1:6" ht="19.5" customHeight="1" x14ac:dyDescent="0.15">
      <c r="A23" s="971"/>
      <c r="B23" s="973"/>
      <c r="C23" s="951"/>
      <c r="D23" s="966"/>
      <c r="E23" s="963"/>
      <c r="F23" s="181" t="s">
        <v>150</v>
      </c>
    </row>
    <row r="24" spans="1:6" ht="19.5" customHeight="1" x14ac:dyDescent="0.15">
      <c r="A24" s="971"/>
      <c r="B24" s="973"/>
      <c r="C24" s="952"/>
      <c r="D24" s="967"/>
      <c r="E24" s="964"/>
      <c r="F24" s="197" t="s">
        <v>151</v>
      </c>
    </row>
    <row r="25" spans="1:6" ht="19.5" customHeight="1" x14ac:dyDescent="0.15">
      <c r="A25" s="971"/>
      <c r="B25" s="973"/>
      <c r="C25" s="961" t="s">
        <v>637</v>
      </c>
      <c r="D25" s="454" t="s">
        <v>638</v>
      </c>
      <c r="E25" s="452">
        <v>10</v>
      </c>
      <c r="F25" s="453" t="s">
        <v>152</v>
      </c>
    </row>
    <row r="26" spans="1:6" ht="19.5" customHeight="1" x14ac:dyDescent="0.15">
      <c r="A26" s="971"/>
      <c r="B26" s="973"/>
      <c r="C26" s="961"/>
      <c r="D26" s="454" t="s">
        <v>639</v>
      </c>
      <c r="E26" s="452">
        <v>11</v>
      </c>
      <c r="F26" s="178" t="s">
        <v>153</v>
      </c>
    </row>
    <row r="27" spans="1:6" ht="19.5" customHeight="1" x14ac:dyDescent="0.15">
      <c r="A27" s="971"/>
      <c r="B27" s="973"/>
      <c r="C27" s="961"/>
      <c r="D27" s="454" t="s">
        <v>154</v>
      </c>
      <c r="E27" s="452">
        <v>12</v>
      </c>
      <c r="F27" s="453" t="s">
        <v>154</v>
      </c>
    </row>
    <row r="28" spans="1:6" ht="19.5" customHeight="1" x14ac:dyDescent="0.15">
      <c r="A28" s="971"/>
      <c r="B28" s="973"/>
      <c r="C28" s="950" t="s">
        <v>18</v>
      </c>
      <c r="D28" s="454" t="s">
        <v>256</v>
      </c>
      <c r="E28" s="452">
        <v>13</v>
      </c>
      <c r="F28" s="178" t="s">
        <v>155</v>
      </c>
    </row>
    <row r="29" spans="1:6" ht="19.5" customHeight="1" x14ac:dyDescent="0.15">
      <c r="A29" s="971"/>
      <c r="B29" s="973"/>
      <c r="C29" s="951"/>
      <c r="D29" s="454" t="s">
        <v>257</v>
      </c>
      <c r="E29" s="452">
        <v>14</v>
      </c>
      <c r="F29" s="453" t="s">
        <v>156</v>
      </c>
    </row>
    <row r="30" spans="1:6" ht="19.5" customHeight="1" x14ac:dyDescent="0.15">
      <c r="A30" s="971"/>
      <c r="B30" s="973"/>
      <c r="C30" s="951"/>
      <c r="D30" s="965" t="s">
        <v>690</v>
      </c>
      <c r="E30" s="962">
        <v>15</v>
      </c>
      <c r="F30" s="182" t="s">
        <v>157</v>
      </c>
    </row>
    <row r="31" spans="1:6" ht="19.5" customHeight="1" x14ac:dyDescent="0.15">
      <c r="A31" s="971"/>
      <c r="B31" s="973"/>
      <c r="C31" s="951"/>
      <c r="D31" s="966"/>
      <c r="E31" s="963"/>
      <c r="F31" s="181" t="s">
        <v>158</v>
      </c>
    </row>
    <row r="32" spans="1:6" ht="19.5" customHeight="1" x14ac:dyDescent="0.15">
      <c r="A32" s="971"/>
      <c r="B32" s="973"/>
      <c r="C32" s="951"/>
      <c r="D32" s="966"/>
      <c r="E32" s="963"/>
      <c r="F32" s="181" t="s">
        <v>151</v>
      </c>
    </row>
    <row r="33" spans="1:6" ht="19.5" customHeight="1" x14ac:dyDescent="0.15">
      <c r="A33" s="971"/>
      <c r="B33" s="973"/>
      <c r="C33" s="952"/>
      <c r="D33" s="967"/>
      <c r="E33" s="964"/>
      <c r="F33" s="197" t="s">
        <v>159</v>
      </c>
    </row>
    <row r="34" spans="1:6" ht="19.5" customHeight="1" x14ac:dyDescent="0.15">
      <c r="A34" s="971"/>
      <c r="B34" s="973"/>
      <c r="C34" s="915" t="s">
        <v>24</v>
      </c>
      <c r="D34" s="968" t="s">
        <v>641</v>
      </c>
      <c r="E34" s="912">
        <v>16</v>
      </c>
      <c r="F34" s="180" t="s">
        <v>260</v>
      </c>
    </row>
    <row r="35" spans="1:6" ht="19.5" customHeight="1" x14ac:dyDescent="0.15">
      <c r="A35" s="971"/>
      <c r="B35" s="974"/>
      <c r="C35" s="917"/>
      <c r="D35" s="969"/>
      <c r="E35" s="914"/>
      <c r="F35" s="179" t="s">
        <v>261</v>
      </c>
    </row>
    <row r="36" spans="1:6" ht="15" customHeight="1" x14ac:dyDescent="0.15">
      <c r="B36" s="31"/>
      <c r="C36" s="31"/>
      <c r="D36" s="139"/>
      <c r="E36" s="32"/>
    </row>
    <row r="37" spans="1:6" ht="15" customHeight="1" x14ac:dyDescent="0.15">
      <c r="A37" s="189" t="s">
        <v>691</v>
      </c>
      <c r="B37" s="192"/>
      <c r="C37" s="193"/>
      <c r="D37" s="194"/>
      <c r="E37" s="195"/>
      <c r="F37" s="192"/>
    </row>
    <row r="38" spans="1:6" ht="19.5" customHeight="1" x14ac:dyDescent="0.15">
      <c r="A38" s="447" t="s">
        <v>117</v>
      </c>
      <c r="B38" s="958" t="s">
        <v>629</v>
      </c>
      <c r="C38" s="959"/>
      <c r="D38" s="448" t="s">
        <v>14</v>
      </c>
      <c r="E38" s="445" t="s">
        <v>625</v>
      </c>
      <c r="F38" s="447" t="s">
        <v>684</v>
      </c>
    </row>
    <row r="39" spans="1:6" ht="19.5" customHeight="1" x14ac:dyDescent="0.15">
      <c r="A39" s="930" t="s">
        <v>391</v>
      </c>
      <c r="B39" s="960" t="s">
        <v>692</v>
      </c>
      <c r="C39" s="961"/>
      <c r="D39" s="455" t="s">
        <v>644</v>
      </c>
      <c r="E39" s="456">
        <v>17</v>
      </c>
      <c r="F39" s="453" t="s">
        <v>160</v>
      </c>
    </row>
    <row r="40" spans="1:6" ht="19.5" customHeight="1" x14ac:dyDescent="0.15">
      <c r="A40" s="930"/>
      <c r="B40" s="960"/>
      <c r="C40" s="961"/>
      <c r="D40" s="455" t="s">
        <v>645</v>
      </c>
      <c r="E40" s="456">
        <v>18</v>
      </c>
      <c r="F40" s="453" t="s">
        <v>395</v>
      </c>
    </row>
    <row r="41" spans="1:6" ht="19.5" customHeight="1" x14ac:dyDescent="0.15">
      <c r="A41" s="930"/>
      <c r="B41" s="960"/>
      <c r="C41" s="961"/>
      <c r="D41" s="455" t="s">
        <v>646</v>
      </c>
      <c r="E41" s="456">
        <v>19</v>
      </c>
      <c r="F41" s="453" t="s">
        <v>396</v>
      </c>
    </row>
    <row r="42" spans="1:6" ht="19.5" customHeight="1" x14ac:dyDescent="0.15">
      <c r="A42" s="930"/>
      <c r="B42" s="960"/>
      <c r="C42" s="961"/>
      <c r="D42" s="455" t="s">
        <v>388</v>
      </c>
      <c r="E42" s="456">
        <v>20</v>
      </c>
      <c r="F42" s="457" t="s">
        <v>392</v>
      </c>
    </row>
    <row r="43" spans="1:6" ht="19.5" customHeight="1" x14ac:dyDescent="0.15">
      <c r="A43" s="930"/>
      <c r="B43" s="960"/>
      <c r="C43" s="961"/>
      <c r="D43" s="455" t="s">
        <v>389</v>
      </c>
      <c r="E43" s="456">
        <v>21</v>
      </c>
      <c r="F43" s="453" t="s">
        <v>397</v>
      </c>
    </row>
    <row r="44" spans="1:6" ht="19.5" customHeight="1" x14ac:dyDescent="0.15">
      <c r="A44" s="930"/>
      <c r="B44" s="960"/>
      <c r="C44" s="961"/>
      <c r="D44" s="455" t="s">
        <v>647</v>
      </c>
      <c r="E44" s="456">
        <v>22</v>
      </c>
      <c r="F44" s="453" t="s">
        <v>398</v>
      </c>
    </row>
    <row r="45" spans="1:6" ht="19.5" customHeight="1" x14ac:dyDescent="0.15">
      <c r="A45" s="930"/>
      <c r="B45" s="960"/>
      <c r="C45" s="961"/>
      <c r="D45" s="455" t="s">
        <v>648</v>
      </c>
      <c r="E45" s="456">
        <v>23</v>
      </c>
      <c r="F45" s="458" t="s">
        <v>161</v>
      </c>
    </row>
    <row r="46" spans="1:6" ht="15" customHeight="1" x14ac:dyDescent="0.15">
      <c r="B46" s="27"/>
      <c r="C46" s="27"/>
      <c r="D46" s="138"/>
      <c r="E46" s="29"/>
    </row>
    <row r="47" spans="1:6" ht="19.5" customHeight="1" x14ac:dyDescent="0.15">
      <c r="A47" s="190" t="s">
        <v>649</v>
      </c>
      <c r="C47" s="27"/>
      <c r="D47" s="138"/>
      <c r="E47" s="29"/>
    </row>
    <row r="48" spans="1:6" ht="19.5" customHeight="1" x14ac:dyDescent="0.15">
      <c r="A48" s="191" t="s">
        <v>693</v>
      </c>
      <c r="C48" s="27"/>
      <c r="D48" s="138"/>
      <c r="E48" s="29"/>
    </row>
    <row r="49" spans="1:6" ht="18.75" x14ac:dyDescent="0.15">
      <c r="A49" s="447" t="s">
        <v>117</v>
      </c>
      <c r="B49" s="958" t="s">
        <v>629</v>
      </c>
      <c r="C49" s="959"/>
      <c r="D49" s="448" t="s">
        <v>14</v>
      </c>
      <c r="E49" s="445" t="s">
        <v>625</v>
      </c>
      <c r="F49" s="447" t="s">
        <v>684</v>
      </c>
    </row>
    <row r="50" spans="1:6" ht="18.75" customHeight="1" x14ac:dyDescent="0.15">
      <c r="A50" s="930" t="s">
        <v>393</v>
      </c>
      <c r="B50" s="923" t="s">
        <v>316</v>
      </c>
      <c r="C50" s="923" t="s">
        <v>98</v>
      </c>
      <c r="D50" s="926" t="s">
        <v>651</v>
      </c>
      <c r="E50" s="946">
        <v>24</v>
      </c>
      <c r="F50" s="178" t="s">
        <v>262</v>
      </c>
    </row>
    <row r="51" spans="1:6" ht="18.75" customHeight="1" x14ac:dyDescent="0.15">
      <c r="A51" s="930"/>
      <c r="B51" s="924"/>
      <c r="C51" s="924"/>
      <c r="D51" s="928"/>
      <c r="E51" s="948"/>
      <c r="F51" s="179" t="s">
        <v>263</v>
      </c>
    </row>
    <row r="52" spans="1:6" ht="18.75" customHeight="1" x14ac:dyDescent="0.15">
      <c r="A52" s="930"/>
      <c r="B52" s="924"/>
      <c r="C52" s="924"/>
      <c r="D52" s="956" t="s">
        <v>652</v>
      </c>
      <c r="E52" s="946">
        <v>25</v>
      </c>
      <c r="F52" s="178" t="s">
        <v>264</v>
      </c>
    </row>
    <row r="53" spans="1:6" ht="18.75" customHeight="1" x14ac:dyDescent="0.15">
      <c r="A53" s="930"/>
      <c r="B53" s="924"/>
      <c r="C53" s="924"/>
      <c r="D53" s="957"/>
      <c r="E53" s="948"/>
      <c r="F53" s="179" t="s">
        <v>265</v>
      </c>
    </row>
    <row r="54" spans="1:6" ht="18.75" customHeight="1" x14ac:dyDescent="0.15">
      <c r="A54" s="930"/>
      <c r="B54" s="924"/>
      <c r="C54" s="924"/>
      <c r="D54" s="926" t="s">
        <v>653</v>
      </c>
      <c r="E54" s="946">
        <v>26</v>
      </c>
      <c r="F54" s="178" t="s">
        <v>266</v>
      </c>
    </row>
    <row r="55" spans="1:6" ht="18.75" customHeight="1" x14ac:dyDescent="0.15">
      <c r="A55" s="930"/>
      <c r="B55" s="924"/>
      <c r="C55" s="924"/>
      <c r="D55" s="928"/>
      <c r="E55" s="948"/>
      <c r="F55" s="179" t="s">
        <v>267</v>
      </c>
    </row>
    <row r="56" spans="1:6" ht="18.75" customHeight="1" x14ac:dyDescent="0.15">
      <c r="A56" s="930"/>
      <c r="B56" s="924"/>
      <c r="C56" s="924"/>
      <c r="D56" s="926" t="s">
        <v>654</v>
      </c>
      <c r="E56" s="946">
        <v>27</v>
      </c>
      <c r="F56" s="178" t="s">
        <v>268</v>
      </c>
    </row>
    <row r="57" spans="1:6" ht="18.75" customHeight="1" x14ac:dyDescent="0.15">
      <c r="A57" s="930"/>
      <c r="B57" s="924"/>
      <c r="C57" s="925"/>
      <c r="D57" s="928"/>
      <c r="E57" s="948"/>
      <c r="F57" s="179" t="s">
        <v>269</v>
      </c>
    </row>
    <row r="58" spans="1:6" ht="18.75" customHeight="1" x14ac:dyDescent="0.15">
      <c r="A58" s="930"/>
      <c r="B58" s="924"/>
      <c r="C58" s="459" t="s">
        <v>302</v>
      </c>
      <c r="D58" s="460" t="s">
        <v>139</v>
      </c>
      <c r="E58" s="456">
        <v>28</v>
      </c>
      <c r="F58" s="453" t="s">
        <v>139</v>
      </c>
    </row>
    <row r="59" spans="1:6" ht="18.75" customHeight="1" x14ac:dyDescent="0.15">
      <c r="A59" s="930"/>
      <c r="B59" s="953" t="s">
        <v>291</v>
      </c>
      <c r="C59" s="950"/>
      <c r="D59" s="926" t="s">
        <v>655</v>
      </c>
      <c r="E59" s="946">
        <v>29</v>
      </c>
      <c r="F59" s="180" t="s">
        <v>370</v>
      </c>
    </row>
    <row r="60" spans="1:6" ht="18.75" customHeight="1" x14ac:dyDescent="0.15">
      <c r="A60" s="930"/>
      <c r="B60" s="954"/>
      <c r="C60" s="951"/>
      <c r="D60" s="927"/>
      <c r="E60" s="947"/>
      <c r="F60" s="181" t="s">
        <v>162</v>
      </c>
    </row>
    <row r="61" spans="1:6" ht="37.5" x14ac:dyDescent="0.15">
      <c r="A61" s="930"/>
      <c r="B61" s="955"/>
      <c r="C61" s="952"/>
      <c r="D61" s="928"/>
      <c r="E61" s="948"/>
      <c r="F61" s="179" t="s">
        <v>399</v>
      </c>
    </row>
    <row r="62" spans="1:6" ht="18.75" customHeight="1" x14ac:dyDescent="0.15">
      <c r="A62" s="930"/>
      <c r="B62" s="923" t="s">
        <v>295</v>
      </c>
      <c r="C62" s="950" t="s">
        <v>527</v>
      </c>
      <c r="D62" s="926" t="s">
        <v>656</v>
      </c>
      <c r="E62" s="946">
        <v>30</v>
      </c>
      <c r="F62" s="180" t="s">
        <v>163</v>
      </c>
    </row>
    <row r="63" spans="1:6" ht="18.75" customHeight="1" x14ac:dyDescent="0.15">
      <c r="A63" s="930"/>
      <c r="B63" s="924"/>
      <c r="C63" s="951"/>
      <c r="D63" s="927"/>
      <c r="E63" s="947"/>
      <c r="F63" s="181" t="s">
        <v>164</v>
      </c>
    </row>
    <row r="64" spans="1:6" ht="18.75" customHeight="1" x14ac:dyDescent="0.15">
      <c r="A64" s="930"/>
      <c r="B64" s="924"/>
      <c r="C64" s="951"/>
      <c r="D64" s="927"/>
      <c r="E64" s="947"/>
      <c r="F64" s="182" t="s">
        <v>165</v>
      </c>
    </row>
    <row r="65" spans="1:6" ht="18.75" customHeight="1" x14ac:dyDescent="0.15">
      <c r="A65" s="930"/>
      <c r="B65" s="924"/>
      <c r="C65" s="951"/>
      <c r="D65" s="927"/>
      <c r="E65" s="947"/>
      <c r="F65" s="181" t="s">
        <v>166</v>
      </c>
    </row>
    <row r="66" spans="1:6" ht="18.75" customHeight="1" x14ac:dyDescent="0.15">
      <c r="A66" s="930"/>
      <c r="B66" s="924"/>
      <c r="C66" s="951"/>
      <c r="D66" s="927"/>
      <c r="E66" s="947"/>
      <c r="F66" s="181" t="s">
        <v>167</v>
      </c>
    </row>
    <row r="67" spans="1:6" ht="18.75" customHeight="1" x14ac:dyDescent="0.15">
      <c r="A67" s="930"/>
      <c r="B67" s="924"/>
      <c r="C67" s="951"/>
      <c r="D67" s="927"/>
      <c r="E67" s="947"/>
      <c r="F67" s="181" t="s">
        <v>168</v>
      </c>
    </row>
    <row r="68" spans="1:6" ht="18.75" customHeight="1" x14ac:dyDescent="0.15">
      <c r="A68" s="930"/>
      <c r="B68" s="924"/>
      <c r="C68" s="952"/>
      <c r="D68" s="928"/>
      <c r="E68" s="948"/>
      <c r="F68" s="179" t="s">
        <v>169</v>
      </c>
    </row>
    <row r="69" spans="1:6" ht="18.75" customHeight="1" x14ac:dyDescent="0.15">
      <c r="A69" s="930"/>
      <c r="B69" s="924"/>
      <c r="C69" s="950" t="s">
        <v>16</v>
      </c>
      <c r="D69" s="926" t="s">
        <v>657</v>
      </c>
      <c r="E69" s="946">
        <v>31</v>
      </c>
      <c r="F69" s="180" t="s">
        <v>170</v>
      </c>
    </row>
    <row r="70" spans="1:6" ht="18.75" customHeight="1" x14ac:dyDescent="0.15">
      <c r="A70" s="930"/>
      <c r="B70" s="924"/>
      <c r="C70" s="951"/>
      <c r="D70" s="927"/>
      <c r="E70" s="947"/>
      <c r="F70" s="181" t="s">
        <v>171</v>
      </c>
    </row>
    <row r="71" spans="1:6" ht="18.75" customHeight="1" x14ac:dyDescent="0.15">
      <c r="A71" s="930"/>
      <c r="B71" s="924"/>
      <c r="C71" s="951"/>
      <c r="D71" s="927"/>
      <c r="E71" s="947"/>
      <c r="F71" s="181" t="s">
        <v>172</v>
      </c>
    </row>
    <row r="72" spans="1:6" ht="18.75" customHeight="1" x14ac:dyDescent="0.15">
      <c r="A72" s="930"/>
      <c r="B72" s="924"/>
      <c r="C72" s="951"/>
      <c r="D72" s="927"/>
      <c r="E72" s="947"/>
      <c r="F72" s="181" t="s">
        <v>173</v>
      </c>
    </row>
    <row r="73" spans="1:6" ht="18.75" customHeight="1" x14ac:dyDescent="0.15">
      <c r="A73" s="930"/>
      <c r="B73" s="924"/>
      <c r="C73" s="951"/>
      <c r="D73" s="927"/>
      <c r="E73" s="947"/>
      <c r="F73" s="181" t="s">
        <v>270</v>
      </c>
    </row>
    <row r="74" spans="1:6" ht="18.75" customHeight="1" x14ac:dyDescent="0.15">
      <c r="A74" s="930"/>
      <c r="B74" s="924"/>
      <c r="C74" s="951"/>
      <c r="D74" s="927"/>
      <c r="E74" s="947"/>
      <c r="F74" s="181" t="s">
        <v>174</v>
      </c>
    </row>
    <row r="75" spans="1:6" ht="18.75" customHeight="1" x14ac:dyDescent="0.15">
      <c r="A75" s="930"/>
      <c r="B75" s="924"/>
      <c r="C75" s="951"/>
      <c r="D75" s="927"/>
      <c r="E75" s="947"/>
      <c r="F75" s="181" t="s">
        <v>175</v>
      </c>
    </row>
    <row r="76" spans="1:6" ht="18.75" customHeight="1" x14ac:dyDescent="0.15">
      <c r="A76" s="930"/>
      <c r="B76" s="924"/>
      <c r="C76" s="951"/>
      <c r="D76" s="927"/>
      <c r="E76" s="947"/>
      <c r="F76" s="181" t="s">
        <v>271</v>
      </c>
    </row>
    <row r="77" spans="1:6" ht="18.75" customHeight="1" x14ac:dyDescent="0.15">
      <c r="A77" s="930"/>
      <c r="B77" s="924"/>
      <c r="C77" s="951"/>
      <c r="D77" s="927"/>
      <c r="E77" s="947"/>
      <c r="F77" s="181" t="s">
        <v>272</v>
      </c>
    </row>
    <row r="78" spans="1:6" ht="18.75" customHeight="1" x14ac:dyDescent="0.15">
      <c r="A78" s="930"/>
      <c r="B78" s="924"/>
      <c r="C78" s="951"/>
      <c r="D78" s="927"/>
      <c r="E78" s="947"/>
      <c r="F78" s="181" t="s">
        <v>176</v>
      </c>
    </row>
    <row r="79" spans="1:6" ht="18.75" customHeight="1" x14ac:dyDescent="0.15">
      <c r="A79" s="930"/>
      <c r="B79" s="924"/>
      <c r="C79" s="951"/>
      <c r="D79" s="927"/>
      <c r="E79" s="947"/>
      <c r="F79" s="181" t="s">
        <v>177</v>
      </c>
    </row>
    <row r="80" spans="1:6" ht="18.75" customHeight="1" x14ac:dyDescent="0.15">
      <c r="A80" s="930"/>
      <c r="B80" s="924"/>
      <c r="C80" s="951"/>
      <c r="D80" s="927"/>
      <c r="E80" s="947"/>
      <c r="F80" s="182" t="s">
        <v>178</v>
      </c>
    </row>
    <row r="81" spans="1:6" ht="18.75" customHeight="1" x14ac:dyDescent="0.15">
      <c r="A81" s="930"/>
      <c r="B81" s="924"/>
      <c r="C81" s="951"/>
      <c r="D81" s="927"/>
      <c r="E81" s="947"/>
      <c r="F81" s="181" t="s">
        <v>273</v>
      </c>
    </row>
    <row r="82" spans="1:6" ht="18.75" customHeight="1" x14ac:dyDescent="0.15">
      <c r="A82" s="930"/>
      <c r="B82" s="924"/>
      <c r="C82" s="951"/>
      <c r="D82" s="927"/>
      <c r="E82" s="947"/>
      <c r="F82" s="181" t="s">
        <v>179</v>
      </c>
    </row>
    <row r="83" spans="1:6" ht="18.75" customHeight="1" x14ac:dyDescent="0.15">
      <c r="A83" s="930"/>
      <c r="B83" s="924"/>
      <c r="C83" s="951"/>
      <c r="D83" s="927"/>
      <c r="E83" s="947"/>
      <c r="F83" s="181" t="s">
        <v>180</v>
      </c>
    </row>
    <row r="84" spans="1:6" ht="18.75" customHeight="1" x14ac:dyDescent="0.15">
      <c r="A84" s="930"/>
      <c r="B84" s="924"/>
      <c r="C84" s="952"/>
      <c r="D84" s="928"/>
      <c r="E84" s="948"/>
      <c r="F84" s="179" t="s">
        <v>189</v>
      </c>
    </row>
    <row r="85" spans="1:6" ht="18.75" customHeight="1" x14ac:dyDescent="0.15">
      <c r="A85" s="930"/>
      <c r="B85" s="924"/>
      <c r="C85" s="950" t="s">
        <v>17</v>
      </c>
      <c r="D85" s="909" t="s">
        <v>658</v>
      </c>
      <c r="E85" s="946">
        <v>32</v>
      </c>
      <c r="F85" s="180" t="s">
        <v>181</v>
      </c>
    </row>
    <row r="86" spans="1:6" ht="18.75" customHeight="1" x14ac:dyDescent="0.15">
      <c r="A86" s="930"/>
      <c r="B86" s="924"/>
      <c r="C86" s="951"/>
      <c r="D86" s="910"/>
      <c r="E86" s="947"/>
      <c r="F86" s="181" t="s">
        <v>182</v>
      </c>
    </row>
    <row r="87" spans="1:6" ht="18.75" customHeight="1" x14ac:dyDescent="0.15">
      <c r="A87" s="930"/>
      <c r="B87" s="924"/>
      <c r="C87" s="951"/>
      <c r="D87" s="910"/>
      <c r="E87" s="947"/>
      <c r="F87" s="181" t="s">
        <v>274</v>
      </c>
    </row>
    <row r="88" spans="1:6" ht="18.75" customHeight="1" x14ac:dyDescent="0.15">
      <c r="A88" s="930"/>
      <c r="B88" s="924"/>
      <c r="C88" s="951"/>
      <c r="D88" s="910"/>
      <c r="E88" s="947"/>
      <c r="F88" s="181" t="s">
        <v>275</v>
      </c>
    </row>
    <row r="89" spans="1:6" ht="18.75" customHeight="1" x14ac:dyDescent="0.15">
      <c r="A89" s="930"/>
      <c r="B89" s="924"/>
      <c r="C89" s="951"/>
      <c r="D89" s="910"/>
      <c r="E89" s="947"/>
      <c r="F89" s="182" t="s">
        <v>183</v>
      </c>
    </row>
    <row r="90" spans="1:6" ht="18.75" customHeight="1" x14ac:dyDescent="0.15">
      <c r="A90" s="930"/>
      <c r="B90" s="924"/>
      <c r="C90" s="951"/>
      <c r="D90" s="910"/>
      <c r="E90" s="947"/>
      <c r="F90" s="181" t="s">
        <v>184</v>
      </c>
    </row>
    <row r="91" spans="1:6" ht="18.75" customHeight="1" x14ac:dyDescent="0.15">
      <c r="A91" s="930"/>
      <c r="B91" s="924"/>
      <c r="C91" s="951"/>
      <c r="D91" s="910"/>
      <c r="E91" s="947"/>
      <c r="F91" s="181" t="s">
        <v>185</v>
      </c>
    </row>
    <row r="92" spans="1:6" ht="18.75" customHeight="1" x14ac:dyDescent="0.15">
      <c r="A92" s="930"/>
      <c r="B92" s="924"/>
      <c r="C92" s="952"/>
      <c r="D92" s="911"/>
      <c r="E92" s="948"/>
      <c r="F92" s="179" t="s">
        <v>276</v>
      </c>
    </row>
    <row r="93" spans="1:6" ht="18.75" customHeight="1" x14ac:dyDescent="0.15">
      <c r="A93" s="930"/>
      <c r="B93" s="924"/>
      <c r="C93" s="923" t="s">
        <v>18</v>
      </c>
      <c r="D93" s="909" t="s">
        <v>659</v>
      </c>
      <c r="E93" s="946">
        <v>33</v>
      </c>
      <c r="F93" s="180" t="s">
        <v>186</v>
      </c>
    </row>
    <row r="94" spans="1:6" ht="18.75" customHeight="1" x14ac:dyDescent="0.15">
      <c r="A94" s="930"/>
      <c r="B94" s="924"/>
      <c r="C94" s="924"/>
      <c r="D94" s="910"/>
      <c r="E94" s="947"/>
      <c r="F94" s="181" t="s">
        <v>187</v>
      </c>
    </row>
    <row r="95" spans="1:6" ht="18.75" customHeight="1" x14ac:dyDescent="0.15">
      <c r="A95" s="930"/>
      <c r="B95" s="924"/>
      <c r="C95" s="924"/>
      <c r="D95" s="910"/>
      <c r="E95" s="947"/>
      <c r="F95" s="181" t="s">
        <v>188</v>
      </c>
    </row>
    <row r="96" spans="1:6" ht="18.75" customHeight="1" x14ac:dyDescent="0.15">
      <c r="A96" s="930"/>
      <c r="B96" s="924"/>
      <c r="C96" s="924"/>
      <c r="D96" s="910"/>
      <c r="E96" s="947"/>
      <c r="F96" s="181" t="s">
        <v>371</v>
      </c>
    </row>
    <row r="97" spans="1:6" ht="18.75" customHeight="1" x14ac:dyDescent="0.15">
      <c r="A97" s="930"/>
      <c r="B97" s="924"/>
      <c r="C97" s="924"/>
      <c r="D97" s="910"/>
      <c r="E97" s="947"/>
      <c r="F97" s="181" t="s">
        <v>277</v>
      </c>
    </row>
    <row r="98" spans="1:6" ht="18.75" customHeight="1" x14ac:dyDescent="0.15">
      <c r="A98" s="930"/>
      <c r="B98" s="924"/>
      <c r="C98" s="924"/>
      <c r="D98" s="910"/>
      <c r="E98" s="947"/>
      <c r="F98" s="181" t="s">
        <v>278</v>
      </c>
    </row>
    <row r="99" spans="1:6" ht="18.75" customHeight="1" x14ac:dyDescent="0.15">
      <c r="A99" s="930"/>
      <c r="B99" s="924"/>
      <c r="C99" s="924"/>
      <c r="D99" s="910"/>
      <c r="E99" s="947"/>
      <c r="F99" s="182" t="s">
        <v>279</v>
      </c>
    </row>
    <row r="100" spans="1:6" ht="18.75" customHeight="1" x14ac:dyDescent="0.15">
      <c r="A100" s="930"/>
      <c r="B100" s="925"/>
      <c r="C100" s="925"/>
      <c r="D100" s="911"/>
      <c r="E100" s="948"/>
      <c r="F100" s="179" t="s">
        <v>189</v>
      </c>
    </row>
    <row r="101" spans="1:6" ht="15" customHeight="1" x14ac:dyDescent="0.15">
      <c r="B101" s="27"/>
      <c r="C101" s="27"/>
      <c r="D101" s="138"/>
      <c r="E101" s="33"/>
    </row>
    <row r="102" spans="1:6" ht="19.5" customHeight="1" x14ac:dyDescent="0.15">
      <c r="A102" s="189" t="s">
        <v>694</v>
      </c>
      <c r="C102" s="27"/>
      <c r="D102" s="140"/>
      <c r="E102" s="29"/>
    </row>
    <row r="103" spans="1:6" ht="19.5" customHeight="1" x14ac:dyDescent="0.15">
      <c r="A103" s="932" t="s">
        <v>117</v>
      </c>
      <c r="B103" s="935" t="s">
        <v>629</v>
      </c>
      <c r="C103" s="929"/>
      <c r="D103" s="933" t="s">
        <v>695</v>
      </c>
      <c r="E103" s="918" t="s">
        <v>625</v>
      </c>
      <c r="F103" s="932" t="s">
        <v>684</v>
      </c>
    </row>
    <row r="104" spans="1:6" ht="19.5" customHeight="1" x14ac:dyDescent="0.15">
      <c r="A104" s="932"/>
      <c r="B104" s="414"/>
      <c r="C104" s="448" t="s">
        <v>99</v>
      </c>
      <c r="D104" s="949"/>
      <c r="E104" s="919"/>
      <c r="F104" s="932"/>
    </row>
    <row r="105" spans="1:6" ht="18.75" customHeight="1" x14ac:dyDescent="0.15">
      <c r="A105" s="930" t="s">
        <v>393</v>
      </c>
      <c r="B105" s="931" t="s">
        <v>302</v>
      </c>
      <c r="C105" s="444" t="s">
        <v>83</v>
      </c>
      <c r="D105" s="459" t="s">
        <v>118</v>
      </c>
      <c r="E105" s="456">
        <v>34</v>
      </c>
      <c r="F105" s="458" t="s">
        <v>190</v>
      </c>
    </row>
    <row r="106" spans="1:6" ht="18.75" customHeight="1" x14ac:dyDescent="0.15">
      <c r="A106" s="930"/>
      <c r="B106" s="931"/>
      <c r="C106" s="923" t="s">
        <v>100</v>
      </c>
      <c r="D106" s="926" t="s">
        <v>661</v>
      </c>
      <c r="E106" s="946">
        <v>35</v>
      </c>
      <c r="F106" s="183" t="s">
        <v>191</v>
      </c>
    </row>
    <row r="107" spans="1:6" ht="18.75" customHeight="1" x14ac:dyDescent="0.15">
      <c r="A107" s="930"/>
      <c r="B107" s="931"/>
      <c r="C107" s="925"/>
      <c r="D107" s="928"/>
      <c r="E107" s="948"/>
      <c r="F107" s="184" t="s">
        <v>192</v>
      </c>
    </row>
    <row r="108" spans="1:6" ht="38.25" customHeight="1" x14ac:dyDescent="0.15">
      <c r="A108" s="930"/>
      <c r="B108" s="931"/>
      <c r="C108" s="444" t="s">
        <v>696</v>
      </c>
      <c r="D108" s="459" t="s">
        <v>697</v>
      </c>
      <c r="E108" s="456">
        <v>36</v>
      </c>
      <c r="F108" s="453" t="s">
        <v>280</v>
      </c>
    </row>
    <row r="109" spans="1:6" ht="18.75" customHeight="1" x14ac:dyDescent="0.15">
      <c r="A109" s="930"/>
      <c r="B109" s="931"/>
      <c r="C109" s="923" t="s">
        <v>698</v>
      </c>
      <c r="D109" s="926" t="s">
        <v>699</v>
      </c>
      <c r="E109" s="946">
        <v>37</v>
      </c>
      <c r="F109" s="183" t="s">
        <v>193</v>
      </c>
    </row>
    <row r="110" spans="1:6" ht="18.75" customHeight="1" x14ac:dyDescent="0.15">
      <c r="A110" s="930"/>
      <c r="B110" s="931"/>
      <c r="C110" s="925"/>
      <c r="D110" s="928"/>
      <c r="E110" s="948"/>
      <c r="F110" s="184" t="s">
        <v>194</v>
      </c>
    </row>
    <row r="111" spans="1:6" ht="18" customHeight="1" x14ac:dyDescent="0.15">
      <c r="A111" s="930"/>
      <c r="B111" s="931"/>
      <c r="C111" s="444" t="s">
        <v>101</v>
      </c>
      <c r="D111" s="459" t="s">
        <v>119</v>
      </c>
      <c r="E111" s="456">
        <v>38</v>
      </c>
      <c r="F111" s="185" t="s">
        <v>195</v>
      </c>
    </row>
    <row r="112" spans="1:6" ht="18" customHeight="1" x14ac:dyDescent="0.15">
      <c r="A112" s="930"/>
      <c r="B112" s="931" t="s">
        <v>295</v>
      </c>
      <c r="C112" s="915" t="s">
        <v>83</v>
      </c>
      <c r="D112" s="459" t="s">
        <v>120</v>
      </c>
      <c r="E112" s="456">
        <v>39</v>
      </c>
      <c r="F112" s="458" t="s">
        <v>75</v>
      </c>
    </row>
    <row r="113" spans="1:6" ht="18" customHeight="1" x14ac:dyDescent="0.15">
      <c r="A113" s="930"/>
      <c r="B113" s="931"/>
      <c r="C113" s="916"/>
      <c r="D113" s="459" t="s">
        <v>121</v>
      </c>
      <c r="E113" s="456">
        <v>40</v>
      </c>
      <c r="F113" s="186" t="s">
        <v>74</v>
      </c>
    </row>
    <row r="114" spans="1:6" ht="18" customHeight="1" x14ac:dyDescent="0.15">
      <c r="A114" s="930"/>
      <c r="B114" s="931"/>
      <c r="C114" s="916"/>
      <c r="D114" s="926" t="s">
        <v>666</v>
      </c>
      <c r="E114" s="946">
        <v>41</v>
      </c>
      <c r="F114" s="183" t="s">
        <v>281</v>
      </c>
    </row>
    <row r="115" spans="1:6" ht="18" customHeight="1" x14ac:dyDescent="0.15">
      <c r="A115" s="930"/>
      <c r="B115" s="931"/>
      <c r="C115" s="916"/>
      <c r="D115" s="927"/>
      <c r="E115" s="947"/>
      <c r="F115" s="187" t="s">
        <v>196</v>
      </c>
    </row>
    <row r="116" spans="1:6" ht="18" customHeight="1" x14ac:dyDescent="0.15">
      <c r="A116" s="930"/>
      <c r="B116" s="931"/>
      <c r="C116" s="916"/>
      <c r="D116" s="927"/>
      <c r="E116" s="947"/>
      <c r="F116" s="187" t="s">
        <v>197</v>
      </c>
    </row>
    <row r="117" spans="1:6" ht="18" customHeight="1" x14ac:dyDescent="0.15">
      <c r="A117" s="930"/>
      <c r="B117" s="931"/>
      <c r="C117" s="916"/>
      <c r="D117" s="927"/>
      <c r="E117" s="947"/>
      <c r="F117" s="187" t="s">
        <v>198</v>
      </c>
    </row>
    <row r="118" spans="1:6" ht="18" customHeight="1" x14ac:dyDescent="0.15">
      <c r="A118" s="930"/>
      <c r="B118" s="931"/>
      <c r="C118" s="917"/>
      <c r="D118" s="928"/>
      <c r="E118" s="948"/>
      <c r="F118" s="184" t="s">
        <v>199</v>
      </c>
    </row>
    <row r="119" spans="1:6" ht="18" customHeight="1" x14ac:dyDescent="0.15">
      <c r="A119" s="930"/>
      <c r="B119" s="931"/>
      <c r="C119" s="915" t="s">
        <v>564</v>
      </c>
      <c r="D119" s="459" t="s">
        <v>122</v>
      </c>
      <c r="E119" s="456">
        <v>42</v>
      </c>
      <c r="F119" s="458" t="s">
        <v>73</v>
      </c>
    </row>
    <row r="120" spans="1:6" ht="18" customHeight="1" x14ac:dyDescent="0.15">
      <c r="A120" s="930"/>
      <c r="B120" s="931"/>
      <c r="C120" s="916"/>
      <c r="D120" s="926" t="s">
        <v>667</v>
      </c>
      <c r="E120" s="946">
        <v>43</v>
      </c>
      <c r="F120" s="183" t="s">
        <v>204</v>
      </c>
    </row>
    <row r="121" spans="1:6" ht="18" customHeight="1" x14ac:dyDescent="0.15">
      <c r="A121" s="930"/>
      <c r="B121" s="931"/>
      <c r="C121" s="916"/>
      <c r="D121" s="927"/>
      <c r="E121" s="947"/>
      <c r="F121" s="188" t="s">
        <v>282</v>
      </c>
    </row>
    <row r="122" spans="1:6" ht="18" customHeight="1" x14ac:dyDescent="0.15">
      <c r="A122" s="930"/>
      <c r="B122" s="931"/>
      <c r="C122" s="916"/>
      <c r="D122" s="928"/>
      <c r="E122" s="948"/>
      <c r="F122" s="184" t="s">
        <v>200</v>
      </c>
    </row>
    <row r="123" spans="1:6" ht="18" customHeight="1" x14ac:dyDescent="0.15">
      <c r="A123" s="930"/>
      <c r="B123" s="931"/>
      <c r="C123" s="916"/>
      <c r="D123" s="926" t="s">
        <v>668</v>
      </c>
      <c r="E123" s="946">
        <v>44</v>
      </c>
      <c r="F123" s="183" t="s">
        <v>201</v>
      </c>
    </row>
    <row r="124" spans="1:6" ht="18" customHeight="1" x14ac:dyDescent="0.15">
      <c r="A124" s="930"/>
      <c r="B124" s="931"/>
      <c r="C124" s="916"/>
      <c r="D124" s="927"/>
      <c r="E124" s="947"/>
      <c r="F124" s="187" t="s">
        <v>283</v>
      </c>
    </row>
    <row r="125" spans="1:6" ht="18" customHeight="1" x14ac:dyDescent="0.15">
      <c r="A125" s="930"/>
      <c r="B125" s="931"/>
      <c r="C125" s="916"/>
      <c r="D125" s="927"/>
      <c r="E125" s="947"/>
      <c r="F125" s="187" t="s">
        <v>202</v>
      </c>
    </row>
    <row r="126" spans="1:6" ht="18" customHeight="1" x14ac:dyDescent="0.15">
      <c r="A126" s="930"/>
      <c r="B126" s="931"/>
      <c r="C126" s="916"/>
      <c r="D126" s="927"/>
      <c r="E126" s="947"/>
      <c r="F126" s="187" t="s">
        <v>203</v>
      </c>
    </row>
    <row r="127" spans="1:6" ht="18" customHeight="1" x14ac:dyDescent="0.15">
      <c r="A127" s="930"/>
      <c r="B127" s="931"/>
      <c r="C127" s="917"/>
      <c r="D127" s="928"/>
      <c r="E127" s="948"/>
      <c r="F127" s="184" t="s">
        <v>205</v>
      </c>
    </row>
    <row r="128" spans="1:6" ht="18" customHeight="1" x14ac:dyDescent="0.15">
      <c r="A128" s="930"/>
      <c r="B128" s="931"/>
      <c r="C128" s="915" t="s">
        <v>696</v>
      </c>
      <c r="D128" s="926" t="s">
        <v>247</v>
      </c>
      <c r="E128" s="946">
        <v>45</v>
      </c>
      <c r="F128" s="183" t="s">
        <v>72</v>
      </c>
    </row>
    <row r="129" spans="1:6" ht="18" customHeight="1" x14ac:dyDescent="0.15">
      <c r="A129" s="930"/>
      <c r="B129" s="931"/>
      <c r="C129" s="916"/>
      <c r="D129" s="928"/>
      <c r="E129" s="948"/>
      <c r="F129" s="186" t="s">
        <v>207</v>
      </c>
    </row>
    <row r="130" spans="1:6" ht="18" customHeight="1" x14ac:dyDescent="0.15">
      <c r="A130" s="930"/>
      <c r="B130" s="931"/>
      <c r="C130" s="916"/>
      <c r="D130" s="459" t="s">
        <v>123</v>
      </c>
      <c r="E130" s="456">
        <v>46</v>
      </c>
      <c r="F130" s="458" t="s">
        <v>208</v>
      </c>
    </row>
    <row r="131" spans="1:6" ht="18" customHeight="1" x14ac:dyDescent="0.15">
      <c r="A131" s="930"/>
      <c r="B131" s="931"/>
      <c r="C131" s="916"/>
      <c r="D131" s="926" t="s">
        <v>669</v>
      </c>
      <c r="E131" s="946">
        <v>47</v>
      </c>
      <c r="F131" s="183" t="s">
        <v>206</v>
      </c>
    </row>
    <row r="132" spans="1:6" ht="18" customHeight="1" x14ac:dyDescent="0.15">
      <c r="A132" s="930"/>
      <c r="B132" s="931"/>
      <c r="C132" s="916"/>
      <c r="D132" s="927"/>
      <c r="E132" s="947"/>
      <c r="F132" s="187" t="s">
        <v>209</v>
      </c>
    </row>
    <row r="133" spans="1:6" ht="18" customHeight="1" x14ac:dyDescent="0.15">
      <c r="A133" s="930"/>
      <c r="B133" s="931"/>
      <c r="C133" s="917"/>
      <c r="D133" s="928"/>
      <c r="E133" s="948"/>
      <c r="F133" s="184" t="s">
        <v>210</v>
      </c>
    </row>
    <row r="134" spans="1:6" ht="18" customHeight="1" x14ac:dyDescent="0.15">
      <c r="A134" s="930"/>
      <c r="B134" s="931"/>
      <c r="C134" s="915" t="s">
        <v>698</v>
      </c>
      <c r="D134" s="459" t="s">
        <v>124</v>
      </c>
      <c r="E134" s="461">
        <v>48</v>
      </c>
      <c r="F134" s="458" t="s">
        <v>71</v>
      </c>
    </row>
    <row r="135" spans="1:6" ht="18" customHeight="1" x14ac:dyDescent="0.15">
      <c r="A135" s="930"/>
      <c r="B135" s="931"/>
      <c r="C135" s="916"/>
      <c r="D135" s="926" t="s">
        <v>700</v>
      </c>
      <c r="E135" s="937">
        <v>49</v>
      </c>
      <c r="F135" s="183" t="s">
        <v>211</v>
      </c>
    </row>
    <row r="136" spans="1:6" ht="18" customHeight="1" x14ac:dyDescent="0.15">
      <c r="A136" s="930"/>
      <c r="B136" s="931"/>
      <c r="C136" s="917"/>
      <c r="D136" s="928"/>
      <c r="E136" s="938"/>
      <c r="F136" s="184" t="s">
        <v>212</v>
      </c>
    </row>
    <row r="137" spans="1:6" ht="18" customHeight="1" x14ac:dyDescent="0.15">
      <c r="A137" s="930"/>
      <c r="B137" s="931"/>
      <c r="C137" s="450" t="s">
        <v>101</v>
      </c>
      <c r="D137" s="459" t="s">
        <v>125</v>
      </c>
      <c r="E137" s="461">
        <v>50</v>
      </c>
      <c r="F137" s="458" t="s">
        <v>213</v>
      </c>
    </row>
    <row r="138" spans="1:6" ht="18" customHeight="1" x14ac:dyDescent="0.15">
      <c r="A138" s="930"/>
      <c r="B138" s="939" t="s">
        <v>293</v>
      </c>
      <c r="C138" s="940"/>
      <c r="D138" s="909" t="s">
        <v>671</v>
      </c>
      <c r="E138" s="937">
        <v>51</v>
      </c>
      <c r="F138" s="183" t="s">
        <v>20</v>
      </c>
    </row>
    <row r="139" spans="1:6" ht="18" customHeight="1" x14ac:dyDescent="0.15">
      <c r="A139" s="930"/>
      <c r="B139" s="941"/>
      <c r="C139" s="942"/>
      <c r="D139" s="910"/>
      <c r="E139" s="945"/>
      <c r="F139" s="187" t="s">
        <v>214</v>
      </c>
    </row>
    <row r="140" spans="1:6" ht="18" customHeight="1" x14ac:dyDescent="0.15">
      <c r="A140" s="930"/>
      <c r="B140" s="941"/>
      <c r="C140" s="942"/>
      <c r="D140" s="910"/>
      <c r="E140" s="945"/>
      <c r="F140" s="187" t="s">
        <v>215</v>
      </c>
    </row>
    <row r="141" spans="1:6" ht="18" customHeight="1" x14ac:dyDescent="0.15">
      <c r="A141" s="930"/>
      <c r="B141" s="941"/>
      <c r="C141" s="942"/>
      <c r="D141" s="910"/>
      <c r="E141" s="945"/>
      <c r="F141" s="187" t="s">
        <v>216</v>
      </c>
    </row>
    <row r="142" spans="1:6" ht="18" customHeight="1" x14ac:dyDescent="0.15">
      <c r="A142" s="930"/>
      <c r="B142" s="941"/>
      <c r="C142" s="942"/>
      <c r="D142" s="910"/>
      <c r="E142" s="945"/>
      <c r="F142" s="187" t="s">
        <v>217</v>
      </c>
    </row>
    <row r="143" spans="1:6" ht="18" customHeight="1" x14ac:dyDescent="0.15">
      <c r="A143" s="930"/>
      <c r="B143" s="943"/>
      <c r="C143" s="944"/>
      <c r="D143" s="911"/>
      <c r="E143" s="938"/>
      <c r="F143" s="184" t="s">
        <v>218</v>
      </c>
    </row>
    <row r="144" spans="1:6" ht="15" customHeight="1" x14ac:dyDescent="0.15">
      <c r="B144" s="27"/>
      <c r="C144" s="27"/>
      <c r="D144" s="138"/>
      <c r="E144" s="33"/>
    </row>
    <row r="145" spans="1:6" ht="19.5" customHeight="1" x14ac:dyDescent="0.15">
      <c r="A145" s="189" t="s">
        <v>701</v>
      </c>
      <c r="C145" s="30"/>
      <c r="D145" s="138"/>
      <c r="E145" s="33"/>
    </row>
    <row r="146" spans="1:6" s="142" customFormat="1" ht="19.5" customHeight="1" x14ac:dyDescent="0.15">
      <c r="A146" s="462" t="s">
        <v>117</v>
      </c>
      <c r="B146" s="929" t="s">
        <v>629</v>
      </c>
      <c r="C146" s="929"/>
      <c r="D146" s="463" t="s">
        <v>695</v>
      </c>
      <c r="E146" s="445" t="s">
        <v>625</v>
      </c>
      <c r="F146" s="462" t="s">
        <v>684</v>
      </c>
    </row>
    <row r="147" spans="1:6" s="142" customFormat="1" ht="18" customHeight="1" x14ac:dyDescent="0.15">
      <c r="A147" s="930" t="s">
        <v>393</v>
      </c>
      <c r="B147" s="931" t="s">
        <v>390</v>
      </c>
      <c r="C147" s="931"/>
      <c r="D147" s="444" t="s">
        <v>126</v>
      </c>
      <c r="E147" s="456">
        <v>52</v>
      </c>
      <c r="F147" s="458" t="s">
        <v>70</v>
      </c>
    </row>
    <row r="148" spans="1:6" s="142" customFormat="1" ht="18" customHeight="1" x14ac:dyDescent="0.15">
      <c r="A148" s="930"/>
      <c r="B148" s="931"/>
      <c r="C148" s="931"/>
      <c r="D148" s="444" t="s">
        <v>673</v>
      </c>
      <c r="E148" s="456">
        <v>53</v>
      </c>
      <c r="F148" s="458" t="s">
        <v>69</v>
      </c>
    </row>
    <row r="149" spans="1:6" s="142" customFormat="1" ht="18" customHeight="1" x14ac:dyDescent="0.15">
      <c r="A149" s="930"/>
      <c r="B149" s="931"/>
      <c r="C149" s="931"/>
      <c r="D149" s="444" t="s">
        <v>127</v>
      </c>
      <c r="E149" s="456">
        <v>54</v>
      </c>
      <c r="F149" s="458" t="s">
        <v>68</v>
      </c>
    </row>
    <row r="150" spans="1:6" s="142" customFormat="1" ht="18" customHeight="1" x14ac:dyDescent="0.15">
      <c r="A150" s="930"/>
      <c r="B150" s="931"/>
      <c r="C150" s="931"/>
      <c r="D150" s="444" t="s">
        <v>128</v>
      </c>
      <c r="E150" s="456">
        <v>55</v>
      </c>
      <c r="F150" s="458" t="s">
        <v>67</v>
      </c>
    </row>
    <row r="151" spans="1:6" s="142" customFormat="1" ht="18" customHeight="1" x14ac:dyDescent="0.15">
      <c r="A151" s="930"/>
      <c r="B151" s="931"/>
      <c r="C151" s="931"/>
      <c r="D151" s="444" t="s">
        <v>129</v>
      </c>
      <c r="E151" s="456">
        <v>56</v>
      </c>
      <c r="F151" s="458" t="s">
        <v>66</v>
      </c>
    </row>
    <row r="152" spans="1:6" s="142" customFormat="1" ht="18" customHeight="1" x14ac:dyDescent="0.15">
      <c r="A152" s="930"/>
      <c r="B152" s="931"/>
      <c r="C152" s="931"/>
      <c r="D152" s="444" t="s">
        <v>674</v>
      </c>
      <c r="E152" s="456">
        <v>57</v>
      </c>
      <c r="F152" s="458" t="s">
        <v>65</v>
      </c>
    </row>
    <row r="153" spans="1:6" s="142" customFormat="1" ht="38.25" customHeight="1" x14ac:dyDescent="0.15">
      <c r="A153" s="930"/>
      <c r="B153" s="931"/>
      <c r="C153" s="931"/>
      <c r="D153" s="444" t="s">
        <v>401</v>
      </c>
      <c r="E153" s="456">
        <v>58</v>
      </c>
      <c r="F153" s="458" t="s">
        <v>64</v>
      </c>
    </row>
    <row r="154" spans="1:6" s="142" customFormat="1" ht="18" customHeight="1" x14ac:dyDescent="0.15">
      <c r="A154" s="930"/>
      <c r="B154" s="931"/>
      <c r="C154" s="931"/>
      <c r="D154" s="444" t="s">
        <v>92</v>
      </c>
      <c r="E154" s="456">
        <v>59</v>
      </c>
      <c r="F154" s="458" t="s">
        <v>92</v>
      </c>
    </row>
    <row r="155" spans="1:6" s="142" customFormat="1" ht="18" customHeight="1" x14ac:dyDescent="0.15">
      <c r="A155" s="930"/>
      <c r="B155" s="931"/>
      <c r="C155" s="931"/>
      <c r="D155" s="444" t="s">
        <v>20</v>
      </c>
      <c r="E155" s="456">
        <v>60</v>
      </c>
      <c r="F155" s="458" t="s">
        <v>20</v>
      </c>
    </row>
    <row r="156" spans="1:6" ht="15" customHeight="1" x14ac:dyDescent="0.15">
      <c r="B156" s="27"/>
      <c r="C156" s="27"/>
      <c r="D156" s="138"/>
      <c r="E156" s="29"/>
    </row>
    <row r="157" spans="1:6" ht="19.5" customHeight="1" x14ac:dyDescent="0.15">
      <c r="A157" s="190" t="s">
        <v>675</v>
      </c>
      <c r="C157" s="27"/>
      <c r="D157" s="138"/>
      <c r="E157" s="29"/>
    </row>
    <row r="158" spans="1:6" ht="8.25" customHeight="1" x14ac:dyDescent="0.15">
      <c r="B158" s="27"/>
      <c r="C158" s="27"/>
      <c r="D158" s="138"/>
      <c r="E158" s="29"/>
    </row>
    <row r="159" spans="1:6" ht="19.5" customHeight="1" x14ac:dyDescent="0.15">
      <c r="A159" s="932" t="s">
        <v>117</v>
      </c>
      <c r="B159" s="933" t="s">
        <v>605</v>
      </c>
      <c r="C159" s="934"/>
      <c r="D159" s="935" t="s">
        <v>695</v>
      </c>
      <c r="E159" s="918" t="s">
        <v>625</v>
      </c>
      <c r="F159" s="920" t="s">
        <v>684</v>
      </c>
    </row>
    <row r="160" spans="1:6" ht="19.5" customHeight="1" x14ac:dyDescent="0.15">
      <c r="A160" s="932"/>
      <c r="B160" s="415"/>
      <c r="C160" s="448" t="s">
        <v>32</v>
      </c>
      <c r="D160" s="936"/>
      <c r="E160" s="919"/>
      <c r="F160" s="921"/>
    </row>
    <row r="161" spans="1:6" ht="19.5" customHeight="1" x14ac:dyDescent="0.15">
      <c r="A161" s="922" t="s">
        <v>394</v>
      </c>
      <c r="B161" s="923" t="s">
        <v>295</v>
      </c>
      <c r="C161" s="915" t="s">
        <v>16</v>
      </c>
      <c r="D161" s="909" t="s">
        <v>676</v>
      </c>
      <c r="E161" s="912">
        <v>61</v>
      </c>
      <c r="F161" s="183" t="s">
        <v>219</v>
      </c>
    </row>
    <row r="162" spans="1:6" ht="19.5" customHeight="1" x14ac:dyDescent="0.15">
      <c r="A162" s="922"/>
      <c r="B162" s="924"/>
      <c r="C162" s="916"/>
      <c r="D162" s="910"/>
      <c r="E162" s="913"/>
      <c r="F162" s="187" t="s">
        <v>220</v>
      </c>
    </row>
    <row r="163" spans="1:6" ht="19.5" customHeight="1" x14ac:dyDescent="0.15">
      <c r="A163" s="922"/>
      <c r="B163" s="924"/>
      <c r="C163" s="916"/>
      <c r="D163" s="910"/>
      <c r="E163" s="913"/>
      <c r="F163" s="187" t="s">
        <v>221</v>
      </c>
    </row>
    <row r="164" spans="1:6" ht="19.5" customHeight="1" x14ac:dyDescent="0.15">
      <c r="A164" s="922"/>
      <c r="B164" s="924"/>
      <c r="C164" s="916"/>
      <c r="D164" s="910"/>
      <c r="E164" s="913"/>
      <c r="F164" s="187" t="s">
        <v>222</v>
      </c>
    </row>
    <row r="165" spans="1:6" ht="19.5" customHeight="1" x14ac:dyDescent="0.15">
      <c r="A165" s="922"/>
      <c r="B165" s="924"/>
      <c r="C165" s="916"/>
      <c r="D165" s="910"/>
      <c r="E165" s="913"/>
      <c r="F165" s="188" t="s">
        <v>225</v>
      </c>
    </row>
    <row r="166" spans="1:6" ht="19.5" customHeight="1" x14ac:dyDescent="0.15">
      <c r="A166" s="922"/>
      <c r="B166" s="924"/>
      <c r="C166" s="916"/>
      <c r="D166" s="910"/>
      <c r="E166" s="913"/>
      <c r="F166" s="187" t="s">
        <v>226</v>
      </c>
    </row>
    <row r="167" spans="1:6" ht="19.5" customHeight="1" x14ac:dyDescent="0.15">
      <c r="A167" s="922"/>
      <c r="B167" s="924"/>
      <c r="C167" s="916"/>
      <c r="D167" s="911"/>
      <c r="E167" s="914"/>
      <c r="F167" s="184" t="s">
        <v>227</v>
      </c>
    </row>
    <row r="168" spans="1:6" ht="19.5" customHeight="1" x14ac:dyDescent="0.15">
      <c r="A168" s="922"/>
      <c r="B168" s="924"/>
      <c r="C168" s="916"/>
      <c r="D168" s="926" t="s">
        <v>677</v>
      </c>
      <c r="E168" s="912">
        <v>62</v>
      </c>
      <c r="F168" s="183" t="s">
        <v>223</v>
      </c>
    </row>
    <row r="169" spans="1:6" ht="19.5" customHeight="1" x14ac:dyDescent="0.15">
      <c r="A169" s="922"/>
      <c r="B169" s="924"/>
      <c r="C169" s="916"/>
      <c r="D169" s="927"/>
      <c r="E169" s="913"/>
      <c r="F169" s="196" t="s">
        <v>224</v>
      </c>
    </row>
    <row r="170" spans="1:6" ht="19.5" customHeight="1" x14ac:dyDescent="0.15">
      <c r="A170" s="922"/>
      <c r="B170" s="924"/>
      <c r="C170" s="916"/>
      <c r="D170" s="927"/>
      <c r="E170" s="913"/>
      <c r="F170" s="187" t="s">
        <v>228</v>
      </c>
    </row>
    <row r="171" spans="1:6" ht="19.5" customHeight="1" x14ac:dyDescent="0.15">
      <c r="A171" s="922"/>
      <c r="B171" s="924"/>
      <c r="C171" s="917"/>
      <c r="D171" s="928"/>
      <c r="E171" s="914"/>
      <c r="F171" s="184" t="s">
        <v>229</v>
      </c>
    </row>
    <row r="172" spans="1:6" ht="19.5" customHeight="1" x14ac:dyDescent="0.15">
      <c r="A172" s="922"/>
      <c r="B172" s="924"/>
      <c r="C172" s="915" t="s">
        <v>17</v>
      </c>
      <c r="D172" s="909" t="s">
        <v>678</v>
      </c>
      <c r="E172" s="912">
        <v>63</v>
      </c>
      <c r="F172" s="183" t="s">
        <v>230</v>
      </c>
    </row>
    <row r="173" spans="1:6" ht="19.5" customHeight="1" x14ac:dyDescent="0.15">
      <c r="A173" s="922"/>
      <c r="B173" s="924"/>
      <c r="C173" s="916"/>
      <c r="D173" s="910"/>
      <c r="E173" s="913"/>
      <c r="F173" s="187" t="s">
        <v>231</v>
      </c>
    </row>
    <row r="174" spans="1:6" ht="19.5" customHeight="1" x14ac:dyDescent="0.15">
      <c r="A174" s="922"/>
      <c r="B174" s="924"/>
      <c r="C174" s="916"/>
      <c r="D174" s="911"/>
      <c r="E174" s="914"/>
      <c r="F174" s="186" t="s">
        <v>233</v>
      </c>
    </row>
    <row r="175" spans="1:6" ht="19.5" customHeight="1" x14ac:dyDescent="0.15">
      <c r="A175" s="922"/>
      <c r="B175" s="924"/>
      <c r="C175" s="916"/>
      <c r="D175" s="909" t="s">
        <v>679</v>
      </c>
      <c r="E175" s="912">
        <v>64</v>
      </c>
      <c r="F175" s="185" t="s">
        <v>232</v>
      </c>
    </row>
    <row r="176" spans="1:6" ht="19.5" customHeight="1" x14ac:dyDescent="0.15">
      <c r="A176" s="922"/>
      <c r="B176" s="924"/>
      <c r="C176" s="916"/>
      <c r="D176" s="910"/>
      <c r="E176" s="913"/>
      <c r="F176" s="187" t="s">
        <v>234</v>
      </c>
    </row>
    <row r="177" spans="1:6" ht="19.5" customHeight="1" x14ac:dyDescent="0.15">
      <c r="A177" s="922"/>
      <c r="B177" s="924"/>
      <c r="C177" s="917"/>
      <c r="D177" s="911"/>
      <c r="E177" s="914"/>
      <c r="F177" s="184" t="s">
        <v>235</v>
      </c>
    </row>
    <row r="178" spans="1:6" ht="19.5" customHeight="1" x14ac:dyDescent="0.15">
      <c r="A178" s="922"/>
      <c r="B178" s="924"/>
      <c r="C178" s="915" t="s">
        <v>18</v>
      </c>
      <c r="D178" s="909" t="s">
        <v>680</v>
      </c>
      <c r="E178" s="912">
        <v>65</v>
      </c>
      <c r="F178" s="183" t="s">
        <v>236</v>
      </c>
    </row>
    <row r="179" spans="1:6" ht="19.5" customHeight="1" x14ac:dyDescent="0.15">
      <c r="A179" s="922"/>
      <c r="B179" s="924"/>
      <c r="C179" s="916"/>
      <c r="D179" s="910"/>
      <c r="E179" s="913"/>
      <c r="F179" s="196" t="s">
        <v>237</v>
      </c>
    </row>
    <row r="180" spans="1:6" ht="19.5" customHeight="1" x14ac:dyDescent="0.15">
      <c r="A180" s="922"/>
      <c r="B180" s="924"/>
      <c r="C180" s="916"/>
      <c r="D180" s="910"/>
      <c r="E180" s="913"/>
      <c r="F180" s="187" t="s">
        <v>238</v>
      </c>
    </row>
    <row r="181" spans="1:6" ht="19.5" customHeight="1" x14ac:dyDescent="0.15">
      <c r="A181" s="922"/>
      <c r="B181" s="924"/>
      <c r="C181" s="916"/>
      <c r="D181" s="910"/>
      <c r="E181" s="913"/>
      <c r="F181" s="187" t="s">
        <v>239</v>
      </c>
    </row>
    <row r="182" spans="1:6" ht="19.5" customHeight="1" x14ac:dyDescent="0.15">
      <c r="A182" s="922"/>
      <c r="B182" s="924"/>
      <c r="C182" s="916"/>
      <c r="D182" s="911"/>
      <c r="E182" s="914"/>
      <c r="F182" s="184" t="s">
        <v>227</v>
      </c>
    </row>
    <row r="183" spans="1:6" ht="19.5" customHeight="1" x14ac:dyDescent="0.15">
      <c r="A183" s="922"/>
      <c r="B183" s="924"/>
      <c r="C183" s="916"/>
      <c r="D183" s="909" t="s">
        <v>681</v>
      </c>
      <c r="E183" s="912">
        <v>66</v>
      </c>
      <c r="F183" s="183" t="s">
        <v>240</v>
      </c>
    </row>
    <row r="184" spans="1:6" ht="19.5" customHeight="1" x14ac:dyDescent="0.15">
      <c r="A184" s="922"/>
      <c r="B184" s="925"/>
      <c r="C184" s="917"/>
      <c r="D184" s="911"/>
      <c r="E184" s="914"/>
      <c r="F184" s="184" t="s">
        <v>229</v>
      </c>
    </row>
    <row r="187" spans="1:6" ht="18.75" x14ac:dyDescent="0.15">
      <c r="A187" s="192" t="s">
        <v>702</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2"/>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1:V74"/>
  <sheetViews>
    <sheetView view="pageBreakPreview" topLeftCell="I43" zoomScale="85" zoomScaleNormal="98" zoomScaleSheetLayoutView="85" workbookViewId="0">
      <selection activeCell="O19" sqref="O19"/>
    </sheetView>
  </sheetViews>
  <sheetFormatPr defaultColWidth="9" defaultRowHeight="16.5" x14ac:dyDescent="0.15"/>
  <cols>
    <col min="1" max="1" width="7.375" style="213" bestFit="1" customWidth="1"/>
    <col min="2" max="2" width="9.5" style="213" customWidth="1"/>
    <col min="3" max="3" width="9.25" style="213" customWidth="1"/>
    <col min="4" max="5" width="24.625" style="213" customWidth="1"/>
    <col min="6" max="6" width="9.5" style="213" customWidth="1"/>
    <col min="7" max="7" width="8.125" style="213" customWidth="1"/>
    <col min="8" max="8" width="29" style="213" customWidth="1"/>
    <col min="9" max="9" width="10.875" style="213" customWidth="1"/>
    <col min="10" max="10" width="19.125" style="213" customWidth="1"/>
    <col min="11" max="11" width="5.875" style="237" bestFit="1" customWidth="1"/>
    <col min="12" max="12" width="11.375" style="237" customWidth="1"/>
    <col min="13" max="13" width="17.875" style="237" customWidth="1"/>
    <col min="14" max="14" width="21.875" style="237" customWidth="1"/>
    <col min="15" max="15" width="48.25" style="237" customWidth="1"/>
    <col min="16" max="16" width="9" style="213"/>
    <col min="17" max="17" width="36" style="213" customWidth="1"/>
    <col min="18" max="18" width="33" style="213" customWidth="1"/>
    <col min="19" max="19" width="31.75" style="213" customWidth="1"/>
    <col min="20" max="20" width="64.25" style="213" customWidth="1"/>
    <col min="21" max="16384" width="9" style="213"/>
  </cols>
  <sheetData>
    <row r="1" spans="1:20" ht="42.75" customHeight="1" x14ac:dyDescent="0.15">
      <c r="A1" s="975"/>
      <c r="B1" s="975"/>
      <c r="C1" s="975"/>
      <c r="D1" s="975"/>
      <c r="E1" s="975"/>
      <c r="F1" s="975"/>
      <c r="G1" s="975"/>
      <c r="H1" s="975"/>
      <c r="I1" s="975"/>
      <c r="J1" s="975"/>
      <c r="K1" s="985" t="s">
        <v>462</v>
      </c>
      <c r="L1" s="986"/>
      <c r="M1" s="986"/>
      <c r="N1" s="986"/>
      <c r="O1" s="987"/>
      <c r="P1" s="976" t="s">
        <v>463</v>
      </c>
      <c r="Q1" s="978" t="s">
        <v>464</v>
      </c>
      <c r="R1" s="271" t="s">
        <v>484</v>
      </c>
      <c r="S1" s="263"/>
      <c r="T1" s="264"/>
    </row>
    <row r="2" spans="1:20" ht="33" x14ac:dyDescent="0.15">
      <c r="A2" s="253" t="s">
        <v>439</v>
      </c>
      <c r="B2" s="254" t="s">
        <v>440</v>
      </c>
      <c r="C2" s="253" t="s">
        <v>441</v>
      </c>
      <c r="D2" s="245" t="s">
        <v>446</v>
      </c>
      <c r="E2" s="255" t="s">
        <v>447</v>
      </c>
      <c r="F2" s="256" t="s">
        <v>448</v>
      </c>
      <c r="G2" s="253" t="s">
        <v>442</v>
      </c>
      <c r="H2" s="257" t="s">
        <v>443</v>
      </c>
      <c r="I2" s="244" t="s">
        <v>444</v>
      </c>
      <c r="J2" s="245" t="s">
        <v>445</v>
      </c>
      <c r="K2" s="258" t="s">
        <v>411</v>
      </c>
      <c r="L2" s="214" t="s">
        <v>453</v>
      </c>
      <c r="M2" s="994" t="s">
        <v>452</v>
      </c>
      <c r="N2" s="995"/>
      <c r="O2" s="214" t="s">
        <v>96</v>
      </c>
      <c r="P2" s="977"/>
      <c r="Q2" s="978"/>
      <c r="R2" s="991" t="s">
        <v>473</v>
      </c>
      <c r="S2" s="992"/>
      <c r="T2" s="993"/>
    </row>
    <row r="3" spans="1:20" ht="18" customHeight="1" x14ac:dyDescent="0.15">
      <c r="A3" s="215" t="s">
        <v>80</v>
      </c>
      <c r="B3" s="224" t="s">
        <v>21</v>
      </c>
      <c r="C3" s="216" t="s">
        <v>21</v>
      </c>
      <c r="D3" s="224" t="s">
        <v>412</v>
      </c>
      <c r="E3" s="215" t="s">
        <v>319</v>
      </c>
      <c r="F3" s="216" t="s">
        <v>84</v>
      </c>
      <c r="G3" s="215" t="s">
        <v>252</v>
      </c>
      <c r="H3" s="215" t="s">
        <v>417</v>
      </c>
      <c r="I3" s="240">
        <v>1</v>
      </c>
      <c r="J3" s="224" t="s">
        <v>430</v>
      </c>
      <c r="K3" s="259">
        <v>200</v>
      </c>
      <c r="L3" s="404" t="s">
        <v>161</v>
      </c>
      <c r="M3" s="404" t="s">
        <v>517</v>
      </c>
      <c r="N3" s="404" t="s">
        <v>517</v>
      </c>
      <c r="O3" s="404" t="s">
        <v>518</v>
      </c>
      <c r="P3" s="262"/>
      <c r="Q3" s="221"/>
      <c r="R3" s="988" t="s">
        <v>479</v>
      </c>
      <c r="S3" s="989"/>
      <c r="T3" s="990"/>
    </row>
    <row r="4" spans="1:20" ht="18" customHeight="1" x14ac:dyDescent="0.15">
      <c r="A4" s="217" t="s">
        <v>81</v>
      </c>
      <c r="B4" s="218"/>
      <c r="C4" s="219" t="s">
        <v>133</v>
      </c>
      <c r="D4" s="225" t="s">
        <v>413</v>
      </c>
      <c r="E4" s="219" t="s">
        <v>320</v>
      </c>
      <c r="F4" s="219" t="s">
        <v>85</v>
      </c>
      <c r="G4" s="223" t="s">
        <v>253</v>
      </c>
      <c r="H4" s="219" t="s">
        <v>418</v>
      </c>
      <c r="I4" s="241">
        <v>2</v>
      </c>
      <c r="J4" s="225" t="s">
        <v>431</v>
      </c>
      <c r="K4" s="259">
        <v>300</v>
      </c>
      <c r="L4" s="404" t="s">
        <v>161</v>
      </c>
      <c r="M4" s="404" t="s">
        <v>519</v>
      </c>
      <c r="N4" s="404" t="s">
        <v>519</v>
      </c>
      <c r="O4" s="404" t="s">
        <v>520</v>
      </c>
      <c r="P4" s="262"/>
      <c r="Q4" s="221"/>
      <c r="R4" s="991" t="s">
        <v>494</v>
      </c>
      <c r="S4" s="992"/>
      <c r="T4" s="993"/>
    </row>
    <row r="5" spans="1:20" ht="18" customHeight="1" x14ac:dyDescent="0.15">
      <c r="C5" s="217" t="s">
        <v>134</v>
      </c>
      <c r="D5" s="225" t="s">
        <v>414</v>
      </c>
      <c r="E5" s="219" t="s">
        <v>321</v>
      </c>
      <c r="F5" s="229" t="s">
        <v>86</v>
      </c>
      <c r="G5" s="242"/>
      <c r="H5" s="219" t="s">
        <v>419</v>
      </c>
      <c r="I5" s="242"/>
      <c r="J5" s="225" t="s">
        <v>432</v>
      </c>
      <c r="K5" s="262"/>
      <c r="L5" s="262"/>
      <c r="M5" s="262"/>
      <c r="N5" s="262"/>
      <c r="O5" s="262"/>
      <c r="P5" s="262"/>
      <c r="Q5" s="221"/>
      <c r="R5" s="991" t="s">
        <v>466</v>
      </c>
      <c r="S5" s="992"/>
      <c r="T5" s="993"/>
    </row>
    <row r="6" spans="1:20" ht="18" customHeight="1" x14ac:dyDescent="0.15">
      <c r="D6" s="225" t="s">
        <v>415</v>
      </c>
      <c r="E6" s="219" t="s">
        <v>322</v>
      </c>
      <c r="F6" s="239"/>
      <c r="G6" s="417"/>
      <c r="H6" s="219" t="s">
        <v>420</v>
      </c>
      <c r="J6" s="225" t="s">
        <v>433</v>
      </c>
      <c r="K6" s="259">
        <v>1</v>
      </c>
      <c r="L6" s="404" t="s">
        <v>521</v>
      </c>
      <c r="M6" s="404" t="s">
        <v>522</v>
      </c>
      <c r="N6" s="404" t="s">
        <v>523</v>
      </c>
      <c r="O6" s="404" t="s">
        <v>524</v>
      </c>
      <c r="P6" s="260">
        <f>COUNTIF('活動記録 '!$H$8:$M$23,【選択肢】!K6)</f>
        <v>0</v>
      </c>
      <c r="Q6" s="221"/>
      <c r="R6" s="238" t="s">
        <v>454</v>
      </c>
      <c r="S6" s="221"/>
      <c r="T6" s="243"/>
    </row>
    <row r="7" spans="1:20" ht="18" customHeight="1" x14ac:dyDescent="0.15">
      <c r="A7" s="220"/>
      <c r="B7" s="220"/>
      <c r="C7" s="220"/>
      <c r="D7" s="226" t="s">
        <v>416</v>
      </c>
      <c r="E7" s="219" t="s">
        <v>323</v>
      </c>
      <c r="F7" s="416"/>
      <c r="G7" s="417"/>
      <c r="H7" s="219" t="s">
        <v>421</v>
      </c>
      <c r="I7" s="220"/>
      <c r="J7" s="225" t="s">
        <v>434</v>
      </c>
      <c r="K7" s="259">
        <v>2</v>
      </c>
      <c r="L7" s="404" t="s">
        <v>521</v>
      </c>
      <c r="M7" s="404" t="s">
        <v>522</v>
      </c>
      <c r="N7" s="404" t="s">
        <v>302</v>
      </c>
      <c r="O7" s="404" t="s">
        <v>525</v>
      </c>
      <c r="P7" s="261">
        <f>COUNTIF('活動記録 '!$H$8:$M$23,【選択肢】!K7)</f>
        <v>0</v>
      </c>
      <c r="Q7" s="221"/>
      <c r="R7" s="991" t="s">
        <v>467</v>
      </c>
      <c r="S7" s="992"/>
      <c r="T7" s="993"/>
    </row>
    <row r="8" spans="1:20" ht="18" customHeight="1" x14ac:dyDescent="0.15">
      <c r="A8" s="220"/>
      <c r="B8" s="220"/>
      <c r="C8" s="220"/>
      <c r="D8" s="220"/>
      <c r="E8" s="219" t="s">
        <v>324</v>
      </c>
      <c r="F8" s="416"/>
      <c r="G8" s="417"/>
      <c r="H8" s="219" t="s">
        <v>422</v>
      </c>
      <c r="I8" s="220"/>
      <c r="J8" s="225" t="s">
        <v>435</v>
      </c>
      <c r="K8" s="259">
        <v>3</v>
      </c>
      <c r="L8" s="404" t="s">
        <v>521</v>
      </c>
      <c r="M8" s="404" t="s">
        <v>291</v>
      </c>
      <c r="N8" s="404" t="s">
        <v>291</v>
      </c>
      <c r="O8" s="404" t="s">
        <v>526</v>
      </c>
      <c r="P8" s="261">
        <f>COUNTIF('活動記録 '!$H$8:$M$23,【選択肢】!K8)</f>
        <v>0</v>
      </c>
      <c r="Q8" s="221"/>
      <c r="R8" s="991"/>
      <c r="S8" s="992"/>
      <c r="T8" s="993"/>
    </row>
    <row r="9" spans="1:20" ht="18" customHeight="1" x14ac:dyDescent="0.15">
      <c r="A9" s="220"/>
      <c r="B9" s="220"/>
      <c r="C9" s="220"/>
      <c r="D9" s="220"/>
      <c r="E9" s="219" t="s">
        <v>325</v>
      </c>
      <c r="F9" s="416"/>
      <c r="G9" s="417"/>
      <c r="H9" s="219" t="s">
        <v>423</v>
      </c>
      <c r="I9" s="220"/>
      <c r="J9" s="225" t="s">
        <v>436</v>
      </c>
      <c r="K9" s="259">
        <v>4</v>
      </c>
      <c r="L9" s="404" t="s">
        <v>521</v>
      </c>
      <c r="M9" s="404" t="s">
        <v>295</v>
      </c>
      <c r="N9" s="404" t="s">
        <v>527</v>
      </c>
      <c r="O9" s="404" t="s">
        <v>528</v>
      </c>
      <c r="P9" s="261">
        <f>COUNTIF('活動記録 '!$H$8:$M$23,【選択肢】!K9)</f>
        <v>0</v>
      </c>
      <c r="Q9" s="221"/>
      <c r="R9" s="988" t="s">
        <v>478</v>
      </c>
      <c r="S9" s="989"/>
      <c r="T9" s="990"/>
    </row>
    <row r="10" spans="1:20" ht="18" customHeight="1" x14ac:dyDescent="0.15">
      <c r="A10" s="220"/>
      <c r="B10" s="220"/>
      <c r="C10" s="220"/>
      <c r="D10" s="220"/>
      <c r="E10" s="219" t="s">
        <v>326</v>
      </c>
      <c r="F10" s="416"/>
      <c r="G10" s="417"/>
      <c r="H10" s="219" t="s">
        <v>424</v>
      </c>
      <c r="I10" s="220"/>
      <c r="J10" s="226" t="s">
        <v>437</v>
      </c>
      <c r="K10" s="259">
        <v>5</v>
      </c>
      <c r="L10" s="404" t="s">
        <v>521</v>
      </c>
      <c r="M10" s="404" t="s">
        <v>295</v>
      </c>
      <c r="N10" s="404" t="s">
        <v>527</v>
      </c>
      <c r="O10" s="404" t="s">
        <v>529</v>
      </c>
      <c r="P10" s="261">
        <f>COUNTIF('活動記録 '!$H$8:$M$23,【選択肢】!K10)</f>
        <v>0</v>
      </c>
      <c r="Q10" s="221"/>
      <c r="R10" s="979" t="s">
        <v>471</v>
      </c>
      <c r="S10" s="980"/>
      <c r="T10" s="981"/>
    </row>
    <row r="11" spans="1:20" ht="18" customHeight="1" x14ac:dyDescent="0.15">
      <c r="A11" s="220"/>
      <c r="B11" s="220"/>
      <c r="C11" s="220"/>
      <c r="D11" s="220"/>
      <c r="E11" s="217" t="s">
        <v>327</v>
      </c>
      <c r="F11" s="416"/>
      <c r="G11" s="417"/>
      <c r="H11" s="219" t="s">
        <v>425</v>
      </c>
      <c r="I11" s="220"/>
      <c r="J11" s="220"/>
      <c r="K11" s="259">
        <v>6</v>
      </c>
      <c r="L11" s="404" t="s">
        <v>521</v>
      </c>
      <c r="M11" s="404" t="s">
        <v>295</v>
      </c>
      <c r="N11" s="404" t="s">
        <v>527</v>
      </c>
      <c r="O11" s="404" t="s">
        <v>530</v>
      </c>
      <c r="P11" s="261">
        <f>COUNTIF('活動記録 '!$H$8:$M$23,【選択肢】!K11)</f>
        <v>0</v>
      </c>
      <c r="Q11" s="221"/>
      <c r="R11" s="272" t="s">
        <v>480</v>
      </c>
      <c r="S11" s="273"/>
      <c r="T11" s="274"/>
    </row>
    <row r="12" spans="1:20" ht="18" customHeight="1" x14ac:dyDescent="0.15">
      <c r="A12" s="220"/>
      <c r="B12" s="220"/>
      <c r="C12" s="220"/>
      <c r="D12" s="220"/>
      <c r="E12" s="220"/>
      <c r="F12" s="220"/>
      <c r="G12" s="220"/>
      <c r="H12" s="219" t="s">
        <v>426</v>
      </c>
      <c r="I12" s="220"/>
      <c r="J12" s="220"/>
      <c r="K12" s="259">
        <v>7</v>
      </c>
      <c r="L12" s="404" t="s">
        <v>521</v>
      </c>
      <c r="M12" s="404" t="s">
        <v>295</v>
      </c>
      <c r="N12" s="404" t="s">
        <v>16</v>
      </c>
      <c r="O12" s="404" t="s">
        <v>531</v>
      </c>
      <c r="P12" s="261">
        <f>COUNTIF('活動記録 '!$H$8:$M$23,【選択肢】!K12)</f>
        <v>0</v>
      </c>
      <c r="Q12" s="221"/>
      <c r="R12" s="275" t="s">
        <v>458</v>
      </c>
      <c r="S12" s="251"/>
      <c r="T12" s="252"/>
    </row>
    <row r="13" spans="1:20" ht="18" customHeight="1" x14ac:dyDescent="0.15">
      <c r="H13" s="219" t="s">
        <v>427</v>
      </c>
      <c r="K13" s="259">
        <v>8</v>
      </c>
      <c r="L13" s="404" t="s">
        <v>521</v>
      </c>
      <c r="M13" s="404" t="s">
        <v>295</v>
      </c>
      <c r="N13" s="404" t="s">
        <v>16</v>
      </c>
      <c r="O13" s="404" t="s">
        <v>532</v>
      </c>
      <c r="P13" s="261">
        <f>COUNTIF('活動記録 '!$H$8:$M$23,【選択肢】!K13)</f>
        <v>0</v>
      </c>
      <c r="R13" s="275" t="s">
        <v>468</v>
      </c>
      <c r="S13" s="251"/>
      <c r="T13" s="252"/>
    </row>
    <row r="14" spans="1:20" ht="18" customHeight="1" x14ac:dyDescent="0.15">
      <c r="H14" s="219" t="s">
        <v>428</v>
      </c>
      <c r="K14" s="259">
        <v>9</v>
      </c>
      <c r="L14" s="404" t="s">
        <v>521</v>
      </c>
      <c r="M14" s="404" t="s">
        <v>295</v>
      </c>
      <c r="N14" s="404" t="s">
        <v>16</v>
      </c>
      <c r="O14" s="404" t="s">
        <v>533</v>
      </c>
      <c r="P14" s="261">
        <f>COUNTIF('活動記録 '!$H$8:$M$23,【選択肢】!K14)</f>
        <v>0</v>
      </c>
      <c r="R14" s="275" t="s">
        <v>455</v>
      </c>
      <c r="S14" s="251"/>
      <c r="T14" s="252"/>
    </row>
    <row r="15" spans="1:20" ht="18" customHeight="1" x14ac:dyDescent="0.15">
      <c r="H15" s="229" t="s">
        <v>429</v>
      </c>
      <c r="K15" s="259">
        <v>10</v>
      </c>
      <c r="L15" s="404" t="s">
        <v>521</v>
      </c>
      <c r="M15" s="404" t="s">
        <v>295</v>
      </c>
      <c r="N15" s="404" t="s">
        <v>17</v>
      </c>
      <c r="O15" s="404" t="s">
        <v>534</v>
      </c>
      <c r="P15" s="261">
        <f>COUNTIF('活動記録 '!$H$8:$M$23,【選択肢】!K15)</f>
        <v>0</v>
      </c>
      <c r="R15" s="275" t="s">
        <v>456</v>
      </c>
      <c r="S15" s="251"/>
      <c r="T15" s="252"/>
    </row>
    <row r="16" spans="1:20" ht="18" customHeight="1" x14ac:dyDescent="0.15">
      <c r="K16" s="259">
        <v>11</v>
      </c>
      <c r="L16" s="404" t="s">
        <v>521</v>
      </c>
      <c r="M16" s="404" t="s">
        <v>295</v>
      </c>
      <c r="N16" s="404" t="s">
        <v>17</v>
      </c>
      <c r="O16" s="404" t="s">
        <v>535</v>
      </c>
      <c r="P16" s="261">
        <f>COUNTIF('活動記録 '!$H$8:$M$23,【選択肢】!K16)</f>
        <v>0</v>
      </c>
      <c r="R16" s="248"/>
      <c r="S16" s="249"/>
      <c r="T16" s="250"/>
    </row>
    <row r="17" spans="11:22" ht="18" customHeight="1" x14ac:dyDescent="0.15">
      <c r="K17" s="259">
        <v>12</v>
      </c>
      <c r="L17" s="404" t="s">
        <v>521</v>
      </c>
      <c r="M17" s="404" t="s">
        <v>295</v>
      </c>
      <c r="N17" s="404" t="s">
        <v>17</v>
      </c>
      <c r="O17" s="404" t="s">
        <v>536</v>
      </c>
      <c r="P17" s="261">
        <f>COUNTIF('活動記録 '!$H$8:$M$23,【選択肢】!K17)</f>
        <v>0</v>
      </c>
      <c r="R17" s="248" t="s">
        <v>474</v>
      </c>
      <c r="S17" s="221"/>
      <c r="T17" s="243"/>
    </row>
    <row r="18" spans="11:22" ht="18" customHeight="1" x14ac:dyDescent="0.15">
      <c r="K18" s="259">
        <v>13</v>
      </c>
      <c r="L18" s="404" t="s">
        <v>521</v>
      </c>
      <c r="M18" s="404" t="s">
        <v>295</v>
      </c>
      <c r="N18" s="404" t="s">
        <v>18</v>
      </c>
      <c r="O18" s="404" t="s">
        <v>537</v>
      </c>
      <c r="P18" s="261">
        <f>COUNTIF('活動記録 '!$H$8:$M$23,【選択肢】!K18)</f>
        <v>0</v>
      </c>
      <c r="R18" s="272" t="s">
        <v>481</v>
      </c>
      <c r="S18" s="249"/>
      <c r="T18" s="250"/>
    </row>
    <row r="19" spans="11:22" ht="18" customHeight="1" x14ac:dyDescent="0.15">
      <c r="K19" s="259">
        <v>14</v>
      </c>
      <c r="L19" s="404" t="s">
        <v>521</v>
      </c>
      <c r="M19" s="404" t="s">
        <v>295</v>
      </c>
      <c r="N19" s="404" t="s">
        <v>18</v>
      </c>
      <c r="O19" s="404" t="s">
        <v>538</v>
      </c>
      <c r="P19" s="261">
        <f>COUNTIF('活動記録 '!$H$8:$M$23,【選択肢】!K19)</f>
        <v>0</v>
      </c>
      <c r="R19" s="275" t="s">
        <v>469</v>
      </c>
      <c r="S19" s="249"/>
      <c r="T19" s="250"/>
      <c r="V19" s="222"/>
    </row>
    <row r="20" spans="11:22" ht="18" customHeight="1" x14ac:dyDescent="0.15">
      <c r="K20" s="259">
        <v>15</v>
      </c>
      <c r="L20" s="404" t="s">
        <v>521</v>
      </c>
      <c r="M20" s="404" t="s">
        <v>295</v>
      </c>
      <c r="N20" s="404" t="s">
        <v>18</v>
      </c>
      <c r="O20" s="404" t="s">
        <v>539</v>
      </c>
      <c r="P20" s="261">
        <f>COUNTIF('活動記録 '!$H$8:$M$23,【選択肢】!K20)</f>
        <v>0</v>
      </c>
      <c r="R20" s="275" t="s">
        <v>470</v>
      </c>
      <c r="S20" s="249"/>
      <c r="T20" s="250"/>
      <c r="V20" s="222"/>
    </row>
    <row r="21" spans="11:22" ht="18" customHeight="1" x14ac:dyDescent="0.15">
      <c r="K21" s="259">
        <v>16</v>
      </c>
      <c r="L21" s="404" t="s">
        <v>521</v>
      </c>
      <c r="M21" s="404" t="s">
        <v>295</v>
      </c>
      <c r="N21" s="404" t="s">
        <v>24</v>
      </c>
      <c r="O21" s="404" t="s">
        <v>540</v>
      </c>
      <c r="P21" s="261">
        <f>COUNTIF('活動記録 '!$H$8:$M$23,【選択肢】!K21)</f>
        <v>0</v>
      </c>
      <c r="R21" s="275" t="s">
        <v>475</v>
      </c>
      <c r="S21" s="249"/>
      <c r="T21" s="250"/>
    </row>
    <row r="22" spans="11:22" ht="18" customHeight="1" x14ac:dyDescent="0.15">
      <c r="K22" s="259">
        <v>17</v>
      </c>
      <c r="L22" s="404" t="s">
        <v>521</v>
      </c>
      <c r="M22" s="404" t="s">
        <v>541</v>
      </c>
      <c r="N22" s="404" t="s">
        <v>541</v>
      </c>
      <c r="O22" s="404" t="s">
        <v>542</v>
      </c>
      <c r="P22" s="261">
        <f>COUNTIF('活動記録 '!$H$8:$M$23,【選択肢】!K22)</f>
        <v>0</v>
      </c>
      <c r="R22" s="275" t="s">
        <v>457</v>
      </c>
      <c r="S22" s="249"/>
      <c r="T22" s="250"/>
    </row>
    <row r="23" spans="11:22" ht="18" customHeight="1" x14ac:dyDescent="0.15">
      <c r="K23" s="259">
        <v>18</v>
      </c>
      <c r="L23" s="404" t="s">
        <v>521</v>
      </c>
      <c r="M23" s="404" t="s">
        <v>541</v>
      </c>
      <c r="N23" s="404" t="s">
        <v>541</v>
      </c>
      <c r="O23" s="404" t="s">
        <v>543</v>
      </c>
      <c r="P23" s="261">
        <f>COUNTIF('活動記録 '!$H$8:$M$23,【選択肢】!K23)</f>
        <v>0</v>
      </c>
      <c r="R23" s="275" t="s">
        <v>476</v>
      </c>
      <c r="S23" s="249"/>
      <c r="T23" s="250"/>
    </row>
    <row r="24" spans="11:22" ht="18" customHeight="1" x14ac:dyDescent="0.15">
      <c r="K24" s="259">
        <v>19</v>
      </c>
      <c r="L24" s="404" t="s">
        <v>521</v>
      </c>
      <c r="M24" s="404" t="s">
        <v>541</v>
      </c>
      <c r="N24" s="404" t="s">
        <v>541</v>
      </c>
      <c r="O24" s="404" t="s">
        <v>544</v>
      </c>
      <c r="P24" s="261">
        <f>COUNTIF('活動記録 '!$H$8:$M$23,【選択肢】!K24)</f>
        <v>0</v>
      </c>
      <c r="R24" s="275" t="s">
        <v>483</v>
      </c>
      <c r="S24" s="249"/>
      <c r="T24" s="250"/>
    </row>
    <row r="25" spans="11:22" ht="18" customHeight="1" x14ac:dyDescent="0.15">
      <c r="K25" s="259">
        <v>20</v>
      </c>
      <c r="L25" s="404" t="s">
        <v>521</v>
      </c>
      <c r="M25" s="404" t="s">
        <v>541</v>
      </c>
      <c r="N25" s="404" t="s">
        <v>541</v>
      </c>
      <c r="O25" s="404" t="s">
        <v>545</v>
      </c>
      <c r="P25" s="261">
        <f>COUNTIF('活動記録 '!$H$8:$M$23,【選択肢】!K25)</f>
        <v>0</v>
      </c>
      <c r="R25" s="275"/>
      <c r="S25" s="249"/>
      <c r="T25" s="250"/>
    </row>
    <row r="26" spans="11:22" ht="18" customHeight="1" x14ac:dyDescent="0.15">
      <c r="K26" s="259">
        <v>21</v>
      </c>
      <c r="L26" s="404" t="s">
        <v>521</v>
      </c>
      <c r="M26" s="404" t="s">
        <v>541</v>
      </c>
      <c r="N26" s="404" t="s">
        <v>541</v>
      </c>
      <c r="O26" s="404" t="s">
        <v>546</v>
      </c>
      <c r="P26" s="261">
        <f>COUNTIF('活動記録 '!$H$8:$M$23,【選択肢】!K26)</f>
        <v>0</v>
      </c>
      <c r="R26" s="272" t="s">
        <v>477</v>
      </c>
      <c r="S26" s="249"/>
      <c r="T26" s="250"/>
    </row>
    <row r="27" spans="11:22" ht="18" customHeight="1" x14ac:dyDescent="0.15">
      <c r="K27" s="259">
        <v>22</v>
      </c>
      <c r="L27" s="404" t="s">
        <v>521</v>
      </c>
      <c r="M27" s="404" t="s">
        <v>541</v>
      </c>
      <c r="N27" s="404" t="s">
        <v>541</v>
      </c>
      <c r="O27" s="404" t="s">
        <v>547</v>
      </c>
      <c r="P27" s="261">
        <f>COUNTIF('活動記録 '!$H$8:$M$23,【選択肢】!K27)</f>
        <v>0</v>
      </c>
      <c r="R27" s="275" t="s">
        <v>489</v>
      </c>
      <c r="S27" s="249"/>
      <c r="T27" s="250"/>
    </row>
    <row r="28" spans="11:22" ht="18" customHeight="1" x14ac:dyDescent="0.15">
      <c r="K28" s="259">
        <v>23</v>
      </c>
      <c r="L28" s="404" t="s">
        <v>521</v>
      </c>
      <c r="M28" s="404" t="s">
        <v>541</v>
      </c>
      <c r="N28" s="404" t="s">
        <v>541</v>
      </c>
      <c r="O28" s="404" t="s">
        <v>548</v>
      </c>
      <c r="P28" s="261">
        <f>COUNTIF('活動記録 '!$H$8:$M$23,【選択肢】!K28)</f>
        <v>0</v>
      </c>
      <c r="R28" s="275" t="s">
        <v>459</v>
      </c>
      <c r="S28" s="249"/>
      <c r="T28" s="250"/>
    </row>
    <row r="29" spans="11:22" ht="18" customHeight="1" x14ac:dyDescent="0.15">
      <c r="K29" s="259">
        <v>24</v>
      </c>
      <c r="L29" s="404" t="s">
        <v>549</v>
      </c>
      <c r="M29" s="404" t="s">
        <v>550</v>
      </c>
      <c r="N29" s="404" t="s">
        <v>551</v>
      </c>
      <c r="O29" s="404" t="s">
        <v>552</v>
      </c>
      <c r="P29" s="261">
        <f>COUNTIF('活動記録 '!$H$8:$M$23,【選択肢】!K29)</f>
        <v>0</v>
      </c>
      <c r="R29" s="238"/>
      <c r="S29" s="221"/>
      <c r="T29" s="243"/>
    </row>
    <row r="30" spans="11:22" ht="18" customHeight="1" x14ac:dyDescent="0.15">
      <c r="K30" s="259">
        <v>25</v>
      </c>
      <c r="L30" s="404" t="s">
        <v>549</v>
      </c>
      <c r="M30" s="404" t="s">
        <v>550</v>
      </c>
      <c r="N30" s="404" t="s">
        <v>551</v>
      </c>
      <c r="O30" s="404" t="s">
        <v>553</v>
      </c>
      <c r="P30" s="261">
        <f>COUNTIF('活動記録 '!$H$8:$M$23,【選択肢】!K30)</f>
        <v>0</v>
      </c>
      <c r="R30" s="248" t="s">
        <v>472</v>
      </c>
      <c r="S30" s="249"/>
      <c r="T30" s="250"/>
    </row>
    <row r="31" spans="11:22" ht="18" customHeight="1" x14ac:dyDescent="0.15">
      <c r="K31" s="259">
        <v>26</v>
      </c>
      <c r="L31" s="404" t="s">
        <v>549</v>
      </c>
      <c r="M31" s="404" t="s">
        <v>550</v>
      </c>
      <c r="N31" s="404" t="s">
        <v>551</v>
      </c>
      <c r="O31" s="404" t="s">
        <v>554</v>
      </c>
      <c r="P31" s="261">
        <f>COUNTIF('活動記録 '!$H$8:$M$23,【選択肢】!K31)</f>
        <v>0</v>
      </c>
      <c r="R31" s="982" t="s">
        <v>482</v>
      </c>
      <c r="S31" s="983"/>
      <c r="T31" s="984"/>
    </row>
    <row r="32" spans="11:22" ht="18" customHeight="1" x14ac:dyDescent="0.15">
      <c r="K32" s="259">
        <v>27</v>
      </c>
      <c r="L32" s="404" t="s">
        <v>549</v>
      </c>
      <c r="M32" s="404" t="s">
        <v>550</v>
      </c>
      <c r="N32" s="404" t="s">
        <v>551</v>
      </c>
      <c r="O32" s="404" t="s">
        <v>555</v>
      </c>
      <c r="P32" s="261">
        <f>COUNTIF('活動記録 '!$H$8:$M$23,【選択肢】!K32)</f>
        <v>0</v>
      </c>
      <c r="R32" s="275" t="s">
        <v>460</v>
      </c>
      <c r="S32" s="249"/>
      <c r="T32" s="250"/>
    </row>
    <row r="33" spans="11:20" ht="18" customHeight="1" x14ac:dyDescent="0.15">
      <c r="K33" s="259">
        <v>28</v>
      </c>
      <c r="L33" s="404" t="s">
        <v>549</v>
      </c>
      <c r="M33" s="404" t="s">
        <v>550</v>
      </c>
      <c r="N33" s="404" t="s">
        <v>302</v>
      </c>
      <c r="O33" s="404" t="s">
        <v>556</v>
      </c>
      <c r="P33" s="261">
        <f>COUNTIF('活動記録 '!$H$8:$M$23,【選択肢】!K33)</f>
        <v>0</v>
      </c>
      <c r="R33" s="275" t="s">
        <v>461</v>
      </c>
      <c r="S33" s="249"/>
      <c r="T33" s="250"/>
    </row>
    <row r="34" spans="11:20" ht="18" customHeight="1" x14ac:dyDescent="0.15">
      <c r="K34" s="259">
        <v>29</v>
      </c>
      <c r="L34" s="404" t="s">
        <v>549</v>
      </c>
      <c r="M34" s="404" t="s">
        <v>294</v>
      </c>
      <c r="N34" s="404" t="s">
        <v>291</v>
      </c>
      <c r="O34" s="404" t="s">
        <v>557</v>
      </c>
      <c r="P34" s="261">
        <f>COUNTIF('活動記録 '!$H$8:$M$23,【選択肢】!K34)</f>
        <v>0</v>
      </c>
      <c r="R34" s="276" t="s">
        <v>456</v>
      </c>
      <c r="S34" s="277"/>
      <c r="T34" s="278"/>
    </row>
    <row r="35" spans="11:20" ht="18" customHeight="1" x14ac:dyDescent="0.15">
      <c r="K35" s="259">
        <v>30</v>
      </c>
      <c r="L35" s="404" t="s">
        <v>549</v>
      </c>
      <c r="M35" s="404" t="s">
        <v>295</v>
      </c>
      <c r="N35" s="404" t="s">
        <v>527</v>
      </c>
      <c r="O35" s="404" t="s">
        <v>558</v>
      </c>
      <c r="P35" s="261">
        <f>COUNTIF('活動記録 '!$H$8:$M$23,【選択肢】!K35)</f>
        <v>0</v>
      </c>
    </row>
    <row r="36" spans="11:20" ht="18" customHeight="1" x14ac:dyDescent="0.15">
      <c r="K36" s="259">
        <v>31</v>
      </c>
      <c r="L36" s="404" t="s">
        <v>549</v>
      </c>
      <c r="M36" s="404" t="s">
        <v>295</v>
      </c>
      <c r="N36" s="404" t="s">
        <v>16</v>
      </c>
      <c r="O36" s="404" t="s">
        <v>559</v>
      </c>
      <c r="P36" s="261">
        <f>COUNTIF('活動記録 '!$H$8:$M$23,【選択肢】!K36)</f>
        <v>0</v>
      </c>
    </row>
    <row r="37" spans="11:20" ht="18" customHeight="1" x14ac:dyDescent="0.15">
      <c r="K37" s="259">
        <v>32</v>
      </c>
      <c r="L37" s="404" t="s">
        <v>549</v>
      </c>
      <c r="M37" s="404" t="s">
        <v>295</v>
      </c>
      <c r="N37" s="404" t="s">
        <v>17</v>
      </c>
      <c r="O37" s="404" t="s">
        <v>560</v>
      </c>
      <c r="P37" s="261">
        <f>COUNTIF('活動記録 '!$H$8:$M$23,【選択肢】!K37)</f>
        <v>0</v>
      </c>
    </row>
    <row r="38" spans="11:20" ht="18" customHeight="1" x14ac:dyDescent="0.15">
      <c r="K38" s="259">
        <v>33</v>
      </c>
      <c r="L38" s="404" t="s">
        <v>549</v>
      </c>
      <c r="M38" s="404" t="s">
        <v>295</v>
      </c>
      <c r="N38" s="404" t="s">
        <v>18</v>
      </c>
      <c r="O38" s="404" t="s">
        <v>561</v>
      </c>
      <c r="P38" s="261">
        <f>COUNTIF('活動記録 '!$H$8:$M$23,【選択肢】!K38)</f>
        <v>0</v>
      </c>
    </row>
    <row r="39" spans="11:20" ht="18" customHeight="1" x14ac:dyDescent="0.15">
      <c r="K39" s="259">
        <v>34</v>
      </c>
      <c r="L39" s="404" t="s">
        <v>549</v>
      </c>
      <c r="M39" s="404" t="s">
        <v>302</v>
      </c>
      <c r="N39" s="404" t="s">
        <v>562</v>
      </c>
      <c r="O39" s="404" t="s">
        <v>563</v>
      </c>
      <c r="P39" s="261">
        <f>COUNTIF('活動記録 '!$H$8:$M$23,【選択肢】!K39)</f>
        <v>0</v>
      </c>
    </row>
    <row r="40" spans="11:20" ht="18" customHeight="1" x14ac:dyDescent="0.15">
      <c r="K40" s="259">
        <v>35</v>
      </c>
      <c r="L40" s="404" t="s">
        <v>549</v>
      </c>
      <c r="M40" s="404" t="s">
        <v>302</v>
      </c>
      <c r="N40" s="404" t="s">
        <v>564</v>
      </c>
      <c r="O40" s="404" t="s">
        <v>565</v>
      </c>
      <c r="P40" s="261">
        <f>COUNTIF('活動記録 '!$H$8:$M$23,【選択肢】!K40)</f>
        <v>0</v>
      </c>
    </row>
    <row r="41" spans="11:20" ht="18" customHeight="1" x14ac:dyDescent="0.15">
      <c r="K41" s="259">
        <v>36</v>
      </c>
      <c r="L41" s="404" t="s">
        <v>549</v>
      </c>
      <c r="M41" s="404" t="s">
        <v>302</v>
      </c>
      <c r="N41" s="404" t="s">
        <v>566</v>
      </c>
      <c r="O41" s="404" t="s">
        <v>567</v>
      </c>
      <c r="P41" s="261">
        <f>COUNTIF('活動記録 '!$H$8:$M$23,【選択肢】!K41)</f>
        <v>0</v>
      </c>
    </row>
    <row r="42" spans="11:20" ht="18" customHeight="1" x14ac:dyDescent="0.15">
      <c r="K42" s="259">
        <v>37</v>
      </c>
      <c r="L42" s="404" t="s">
        <v>549</v>
      </c>
      <c r="M42" s="404" t="s">
        <v>302</v>
      </c>
      <c r="N42" s="404" t="s">
        <v>568</v>
      </c>
      <c r="O42" s="404" t="s">
        <v>569</v>
      </c>
      <c r="P42" s="261">
        <f>COUNTIF('活動記録 '!$H$8:$M$23,【選択肢】!K42)</f>
        <v>0</v>
      </c>
      <c r="Q42" s="364" t="s">
        <v>465</v>
      </c>
    </row>
    <row r="43" spans="11:20" ht="18" customHeight="1" x14ac:dyDescent="0.15">
      <c r="K43" s="259">
        <v>38</v>
      </c>
      <c r="L43" s="404" t="s">
        <v>549</v>
      </c>
      <c r="M43" s="404" t="s">
        <v>302</v>
      </c>
      <c r="N43" s="404" t="s">
        <v>570</v>
      </c>
      <c r="O43" s="405" t="s">
        <v>571</v>
      </c>
      <c r="P43" s="261">
        <f>COUNTIF('活動記録 '!$H$8:$M$23,【選択肢】!K43)</f>
        <v>0</v>
      </c>
      <c r="Q43" s="246" t="s">
        <v>449</v>
      </c>
      <c r="S43" s="227"/>
    </row>
    <row r="44" spans="11:20" ht="18" customHeight="1" x14ac:dyDescent="0.15">
      <c r="K44" s="259">
        <v>39</v>
      </c>
      <c r="L44" s="404" t="s">
        <v>549</v>
      </c>
      <c r="M44" s="404" t="s">
        <v>295</v>
      </c>
      <c r="N44" s="404" t="s">
        <v>562</v>
      </c>
      <c r="O44" s="406" t="s">
        <v>572</v>
      </c>
      <c r="P44" s="261">
        <f>COUNTIF('活動記録 '!$H$8:$M$23,【選択肢】!K44)</f>
        <v>0</v>
      </c>
      <c r="Q44" s="247" t="s">
        <v>572</v>
      </c>
      <c r="R44" s="228"/>
      <c r="S44" s="221"/>
    </row>
    <row r="45" spans="11:20" ht="18" customHeight="1" x14ac:dyDescent="0.15">
      <c r="K45" s="259">
        <v>40</v>
      </c>
      <c r="L45" s="404" t="s">
        <v>549</v>
      </c>
      <c r="M45" s="404" t="s">
        <v>295</v>
      </c>
      <c r="N45" s="404" t="s">
        <v>562</v>
      </c>
      <c r="O45" s="406" t="s">
        <v>573</v>
      </c>
      <c r="P45" s="261">
        <f>COUNTIF('活動記録 '!$H$8:$M$23,【選択肢】!K45)</f>
        <v>0</v>
      </c>
      <c r="Q45" s="247" t="s">
        <v>573</v>
      </c>
      <c r="R45" s="228"/>
      <c r="S45" s="221"/>
    </row>
    <row r="46" spans="11:20" ht="18" customHeight="1" x14ac:dyDescent="0.15">
      <c r="K46" s="259">
        <v>41</v>
      </c>
      <c r="L46" s="404" t="s">
        <v>549</v>
      </c>
      <c r="M46" s="404" t="s">
        <v>295</v>
      </c>
      <c r="N46" s="404" t="s">
        <v>562</v>
      </c>
      <c r="O46" s="406" t="s">
        <v>574</v>
      </c>
      <c r="P46" s="261">
        <f>COUNTIF('活動記録 '!$H$8:$M$23,【選択肢】!K46)</f>
        <v>0</v>
      </c>
      <c r="Q46" s="247" t="s">
        <v>574</v>
      </c>
      <c r="R46" s="228"/>
      <c r="S46" s="221"/>
    </row>
    <row r="47" spans="11:20" ht="18" customHeight="1" x14ac:dyDescent="0.15">
      <c r="K47" s="259">
        <v>42</v>
      </c>
      <c r="L47" s="404" t="s">
        <v>549</v>
      </c>
      <c r="M47" s="404" t="s">
        <v>295</v>
      </c>
      <c r="N47" s="404" t="s">
        <v>564</v>
      </c>
      <c r="O47" s="406" t="s">
        <v>575</v>
      </c>
      <c r="P47" s="261">
        <f>COUNTIF('活動記録 '!$H$8:$M$23,【選択肢】!K47)</f>
        <v>0</v>
      </c>
      <c r="Q47" s="247" t="s">
        <v>575</v>
      </c>
      <c r="R47" s="228"/>
      <c r="S47" s="221"/>
    </row>
    <row r="48" spans="11:20" ht="18" customHeight="1" x14ac:dyDescent="0.15">
      <c r="K48" s="259">
        <v>43</v>
      </c>
      <c r="L48" s="404" t="s">
        <v>549</v>
      </c>
      <c r="M48" s="404" t="s">
        <v>295</v>
      </c>
      <c r="N48" s="404" t="s">
        <v>564</v>
      </c>
      <c r="O48" s="406" t="s">
        <v>576</v>
      </c>
      <c r="P48" s="261">
        <f>COUNTIF('活動記録 '!$H$8:$M$23,【選択肢】!K48)</f>
        <v>0</v>
      </c>
      <c r="Q48" s="247" t="s">
        <v>576</v>
      </c>
      <c r="R48" s="228"/>
      <c r="S48" s="221"/>
    </row>
    <row r="49" spans="11:20" ht="18" customHeight="1" x14ac:dyDescent="0.15">
      <c r="K49" s="259">
        <v>44</v>
      </c>
      <c r="L49" s="404" t="s">
        <v>549</v>
      </c>
      <c r="M49" s="404" t="s">
        <v>295</v>
      </c>
      <c r="N49" s="404" t="s">
        <v>564</v>
      </c>
      <c r="O49" s="406" t="s">
        <v>577</v>
      </c>
      <c r="P49" s="261">
        <f>COUNTIF('活動記録 '!$H$8:$M$23,【選択肢】!K49)</f>
        <v>0</v>
      </c>
      <c r="Q49" s="247" t="s">
        <v>577</v>
      </c>
      <c r="R49" s="228"/>
      <c r="S49" s="221"/>
    </row>
    <row r="50" spans="11:20" ht="18" customHeight="1" x14ac:dyDescent="0.15">
      <c r="K50" s="259">
        <v>45</v>
      </c>
      <c r="L50" s="404" t="s">
        <v>549</v>
      </c>
      <c r="M50" s="404" t="s">
        <v>295</v>
      </c>
      <c r="N50" s="404" t="s">
        <v>566</v>
      </c>
      <c r="O50" s="406" t="s">
        <v>578</v>
      </c>
      <c r="P50" s="261">
        <f>COUNTIF('活動記録 '!$H$8:$M$23,【選択肢】!K50)</f>
        <v>0</v>
      </c>
      <c r="Q50" s="247" t="s">
        <v>578</v>
      </c>
      <c r="R50" s="228"/>
      <c r="S50" s="221"/>
    </row>
    <row r="51" spans="11:20" ht="18" customHeight="1" x14ac:dyDescent="0.15">
      <c r="K51" s="259">
        <v>46</v>
      </c>
      <c r="L51" s="404" t="s">
        <v>549</v>
      </c>
      <c r="M51" s="404" t="s">
        <v>295</v>
      </c>
      <c r="N51" s="404" t="s">
        <v>566</v>
      </c>
      <c r="O51" s="406" t="s">
        <v>579</v>
      </c>
      <c r="P51" s="261">
        <f>COUNTIF('活動記録 '!$H$8:$M$23,【選択肢】!K51)</f>
        <v>0</v>
      </c>
      <c r="Q51" s="247" t="s">
        <v>579</v>
      </c>
      <c r="R51" s="228"/>
      <c r="S51" s="221"/>
    </row>
    <row r="52" spans="11:20" ht="18" customHeight="1" x14ac:dyDescent="0.15">
      <c r="K52" s="259">
        <v>47</v>
      </c>
      <c r="L52" s="404" t="s">
        <v>549</v>
      </c>
      <c r="M52" s="404" t="s">
        <v>295</v>
      </c>
      <c r="N52" s="404" t="s">
        <v>566</v>
      </c>
      <c r="O52" s="406" t="s">
        <v>580</v>
      </c>
      <c r="P52" s="261">
        <f>COUNTIF('活動記録 '!$H$8:$M$23,【選択肢】!K52)</f>
        <v>0</v>
      </c>
      <c r="Q52" s="247" t="s">
        <v>580</v>
      </c>
      <c r="R52" s="228"/>
      <c r="S52" s="221"/>
    </row>
    <row r="53" spans="11:20" ht="18" customHeight="1" x14ac:dyDescent="0.15">
      <c r="K53" s="259">
        <v>48</v>
      </c>
      <c r="L53" s="404" t="s">
        <v>549</v>
      </c>
      <c r="M53" s="404" t="s">
        <v>295</v>
      </c>
      <c r="N53" s="404" t="s">
        <v>568</v>
      </c>
      <c r="O53" s="406" t="s">
        <v>581</v>
      </c>
      <c r="P53" s="261">
        <f>COUNTIF('活動記録 '!$H$8:$M$23,【選択肢】!K53)</f>
        <v>0</v>
      </c>
      <c r="Q53" s="247" t="s">
        <v>581</v>
      </c>
      <c r="R53" s="228"/>
      <c r="S53" s="221"/>
    </row>
    <row r="54" spans="11:20" ht="18" customHeight="1" x14ac:dyDescent="0.15">
      <c r="K54" s="259">
        <v>49</v>
      </c>
      <c r="L54" s="404" t="s">
        <v>549</v>
      </c>
      <c r="M54" s="404" t="s">
        <v>295</v>
      </c>
      <c r="N54" s="404" t="s">
        <v>568</v>
      </c>
      <c r="O54" s="406" t="s">
        <v>582</v>
      </c>
      <c r="P54" s="261">
        <f>COUNTIF('活動記録 '!$H$8:$M$23,【選択肢】!K54)</f>
        <v>0</v>
      </c>
      <c r="Q54" s="247" t="s">
        <v>582</v>
      </c>
      <c r="R54" s="228"/>
      <c r="S54" s="221"/>
    </row>
    <row r="55" spans="11:20" ht="18" customHeight="1" x14ac:dyDescent="0.15">
      <c r="K55" s="259">
        <v>50</v>
      </c>
      <c r="L55" s="404" t="s">
        <v>549</v>
      </c>
      <c r="M55" s="404" t="s">
        <v>295</v>
      </c>
      <c r="N55" s="404" t="s">
        <v>570</v>
      </c>
      <c r="O55" s="406" t="s">
        <v>583</v>
      </c>
      <c r="P55" s="261">
        <f>COUNTIF('活動記録 '!$H$8:$M$23,【選択肢】!K55)</f>
        <v>0</v>
      </c>
      <c r="Q55" s="247" t="s">
        <v>583</v>
      </c>
      <c r="R55" s="365" t="s">
        <v>465</v>
      </c>
      <c r="S55" s="221"/>
    </row>
    <row r="56" spans="11:20" ht="18" customHeight="1" x14ac:dyDescent="0.15">
      <c r="K56" s="259">
        <v>51</v>
      </c>
      <c r="L56" s="404" t="s">
        <v>549</v>
      </c>
      <c r="M56" s="404" t="s">
        <v>293</v>
      </c>
      <c r="N56" s="404" t="s">
        <v>293</v>
      </c>
      <c r="O56" s="407" t="s">
        <v>584</v>
      </c>
      <c r="P56" s="261">
        <f>COUNTIF('活動記録 '!$H$8:$M$23,【選択肢】!K56)</f>
        <v>0</v>
      </c>
      <c r="Q56" s="269"/>
      <c r="R56" s="214" t="s">
        <v>450</v>
      </c>
      <c r="S56" s="230"/>
      <c r="T56" s="227"/>
    </row>
    <row r="57" spans="11:20" ht="18" customHeight="1" x14ac:dyDescent="0.15">
      <c r="K57" s="259">
        <v>52</v>
      </c>
      <c r="L57" s="404" t="s">
        <v>549</v>
      </c>
      <c r="M57" s="404" t="s">
        <v>585</v>
      </c>
      <c r="N57" s="404" t="s">
        <v>585</v>
      </c>
      <c r="O57" s="404" t="s">
        <v>586</v>
      </c>
      <c r="P57" s="261">
        <f>COUNTIF('活動記録 '!$H$8:$M$23,【選択肢】!K57)</f>
        <v>0</v>
      </c>
      <c r="R57" s="366" t="s">
        <v>304</v>
      </c>
      <c r="S57" s="231"/>
      <c r="T57" s="232"/>
    </row>
    <row r="58" spans="11:20" ht="18" customHeight="1" x14ac:dyDescent="0.15">
      <c r="K58" s="259">
        <v>53</v>
      </c>
      <c r="L58" s="404" t="s">
        <v>549</v>
      </c>
      <c r="M58" s="404" t="s">
        <v>585</v>
      </c>
      <c r="N58" s="404" t="s">
        <v>585</v>
      </c>
      <c r="O58" s="404" t="s">
        <v>587</v>
      </c>
      <c r="P58" s="261">
        <f>COUNTIF('活動記録 '!$H$8:$M$23,【選択肢】!K58)</f>
        <v>0</v>
      </c>
      <c r="R58" s="233" t="s">
        <v>587</v>
      </c>
      <c r="S58" s="231"/>
      <c r="T58" s="232"/>
    </row>
    <row r="59" spans="11:20" ht="18" customHeight="1" x14ac:dyDescent="0.15">
      <c r="K59" s="259">
        <v>54</v>
      </c>
      <c r="L59" s="404" t="s">
        <v>549</v>
      </c>
      <c r="M59" s="404" t="s">
        <v>585</v>
      </c>
      <c r="N59" s="404" t="s">
        <v>585</v>
      </c>
      <c r="O59" s="404" t="s">
        <v>588</v>
      </c>
      <c r="P59" s="261">
        <f>COUNTIF('活動記録 '!$H$8:$M$23,【選択肢】!K59)</f>
        <v>0</v>
      </c>
      <c r="R59" s="233" t="s">
        <v>305</v>
      </c>
      <c r="S59" s="231"/>
      <c r="T59" s="232"/>
    </row>
    <row r="60" spans="11:20" ht="18" customHeight="1" x14ac:dyDescent="0.15">
      <c r="K60" s="259">
        <v>55</v>
      </c>
      <c r="L60" s="404" t="s">
        <v>549</v>
      </c>
      <c r="M60" s="404" t="s">
        <v>585</v>
      </c>
      <c r="N60" s="404" t="s">
        <v>585</v>
      </c>
      <c r="O60" s="404" t="s">
        <v>589</v>
      </c>
      <c r="P60" s="261">
        <f>COUNTIF('活動記録 '!$H$8:$M$23,【選択肢】!K60)</f>
        <v>0</v>
      </c>
      <c r="R60" s="233" t="s">
        <v>306</v>
      </c>
      <c r="S60" s="231"/>
      <c r="T60" s="232"/>
    </row>
    <row r="61" spans="11:20" ht="18" customHeight="1" x14ac:dyDescent="0.15">
      <c r="K61" s="259">
        <v>56</v>
      </c>
      <c r="L61" s="404" t="s">
        <v>549</v>
      </c>
      <c r="M61" s="404" t="s">
        <v>585</v>
      </c>
      <c r="N61" s="404" t="s">
        <v>585</v>
      </c>
      <c r="O61" s="404" t="s">
        <v>590</v>
      </c>
      <c r="P61" s="261">
        <f>COUNTIF('活動記録 '!$H$8:$M$23,【選択肢】!K61)</f>
        <v>0</v>
      </c>
      <c r="R61" s="233" t="s">
        <v>307</v>
      </c>
      <c r="S61" s="231"/>
      <c r="T61" s="232"/>
    </row>
    <row r="62" spans="11:20" ht="18" customHeight="1" x14ac:dyDescent="0.15">
      <c r="K62" s="259">
        <v>57</v>
      </c>
      <c r="L62" s="404" t="s">
        <v>549</v>
      </c>
      <c r="M62" s="404" t="s">
        <v>585</v>
      </c>
      <c r="N62" s="404" t="s">
        <v>585</v>
      </c>
      <c r="O62" s="404" t="s">
        <v>591</v>
      </c>
      <c r="P62" s="261">
        <f>COUNTIF('活動記録 '!$H$8:$M$23,【選択肢】!K62)</f>
        <v>0</v>
      </c>
      <c r="R62" s="233" t="s">
        <v>602</v>
      </c>
      <c r="S62" s="231"/>
      <c r="T62" s="232"/>
    </row>
    <row r="63" spans="11:20" ht="18" customHeight="1" x14ac:dyDescent="0.15">
      <c r="K63" s="259">
        <v>58</v>
      </c>
      <c r="L63" s="404" t="s">
        <v>549</v>
      </c>
      <c r="M63" s="404" t="s">
        <v>585</v>
      </c>
      <c r="N63" s="404" t="s">
        <v>585</v>
      </c>
      <c r="O63" s="404" t="s">
        <v>592</v>
      </c>
      <c r="P63" s="261">
        <f>COUNTIF('活動記録 '!$H$8:$M$23,【選択肢】!K63)</f>
        <v>0</v>
      </c>
      <c r="R63" s="233" t="s">
        <v>308</v>
      </c>
      <c r="S63" s="231"/>
      <c r="T63" s="232"/>
    </row>
    <row r="64" spans="11:20" ht="18" customHeight="1" x14ac:dyDescent="0.15">
      <c r="K64" s="259">
        <v>59</v>
      </c>
      <c r="L64" s="404" t="s">
        <v>549</v>
      </c>
      <c r="M64" s="404" t="s">
        <v>585</v>
      </c>
      <c r="N64" s="404" t="s">
        <v>585</v>
      </c>
      <c r="O64" s="404" t="s">
        <v>593</v>
      </c>
      <c r="P64" s="261">
        <f>COUNTIF('活動記録 '!$H$8:$M$23,【選択肢】!K64)</f>
        <v>0</v>
      </c>
      <c r="R64" s="234" t="s">
        <v>309</v>
      </c>
      <c r="S64" s="365" t="s">
        <v>465</v>
      </c>
      <c r="T64" s="232"/>
    </row>
    <row r="65" spans="11:20" ht="18" customHeight="1" x14ac:dyDescent="0.15">
      <c r="K65" s="259">
        <v>60</v>
      </c>
      <c r="L65" s="404" t="s">
        <v>549</v>
      </c>
      <c r="M65" s="404" t="s">
        <v>585</v>
      </c>
      <c r="N65" s="404" t="s">
        <v>585</v>
      </c>
      <c r="O65" s="404" t="s">
        <v>594</v>
      </c>
      <c r="P65" s="261">
        <f>COUNTIF('活動記録 '!$H$8:$M$23,【選択肢】!K65)</f>
        <v>0</v>
      </c>
      <c r="R65" s="270"/>
      <c r="S65" s="214" t="s">
        <v>451</v>
      </c>
      <c r="T65" s="230"/>
    </row>
    <row r="66" spans="11:20" ht="18" customHeight="1" x14ac:dyDescent="0.15">
      <c r="K66" s="259">
        <v>61</v>
      </c>
      <c r="L66" s="404" t="s">
        <v>595</v>
      </c>
      <c r="M66" s="404" t="s">
        <v>295</v>
      </c>
      <c r="N66" s="404" t="s">
        <v>16</v>
      </c>
      <c r="O66" s="404" t="s">
        <v>596</v>
      </c>
      <c r="P66" s="261">
        <f>COUNTIF('活動記録 '!$H$8:$M$23,【選択肢】!K66)</f>
        <v>0</v>
      </c>
      <c r="S66" s="366" t="s">
        <v>310</v>
      </c>
      <c r="T66" s="231"/>
    </row>
    <row r="67" spans="11:20" ht="18" customHeight="1" x14ac:dyDescent="0.15">
      <c r="K67" s="259">
        <v>62</v>
      </c>
      <c r="L67" s="404" t="s">
        <v>595</v>
      </c>
      <c r="M67" s="404" t="s">
        <v>295</v>
      </c>
      <c r="N67" s="404" t="s">
        <v>16</v>
      </c>
      <c r="O67" s="404" t="s">
        <v>597</v>
      </c>
      <c r="P67" s="261">
        <f>COUNTIF('活動記録 '!$H$8:$M$23,【選択肢】!K67)</f>
        <v>0</v>
      </c>
      <c r="S67" s="233" t="s">
        <v>311</v>
      </c>
      <c r="T67" s="231"/>
    </row>
    <row r="68" spans="11:20" ht="18" customHeight="1" x14ac:dyDescent="0.15">
      <c r="K68" s="259">
        <v>63</v>
      </c>
      <c r="L68" s="404" t="s">
        <v>595</v>
      </c>
      <c r="M68" s="404" t="s">
        <v>295</v>
      </c>
      <c r="N68" s="404" t="s">
        <v>17</v>
      </c>
      <c r="O68" s="404" t="s">
        <v>598</v>
      </c>
      <c r="P68" s="261">
        <f>COUNTIF('活動記録 '!$H$8:$M$23,【選択肢】!K68)</f>
        <v>0</v>
      </c>
      <c r="S68" s="233" t="s">
        <v>312</v>
      </c>
      <c r="T68" s="231"/>
    </row>
    <row r="69" spans="11:20" ht="18" customHeight="1" x14ac:dyDescent="0.15">
      <c r="K69" s="259">
        <v>64</v>
      </c>
      <c r="L69" s="404" t="s">
        <v>595</v>
      </c>
      <c r="M69" s="404" t="s">
        <v>295</v>
      </c>
      <c r="N69" s="404" t="s">
        <v>17</v>
      </c>
      <c r="O69" s="404" t="s">
        <v>599</v>
      </c>
      <c r="P69" s="261">
        <f>COUNTIF('活動記録 '!$H$8:$M$23,【選択肢】!K69)</f>
        <v>0</v>
      </c>
      <c r="S69" s="233" t="s">
        <v>313</v>
      </c>
      <c r="T69" s="231"/>
    </row>
    <row r="70" spans="11:20" ht="18" customHeight="1" x14ac:dyDescent="0.15">
      <c r="K70" s="259">
        <v>65</v>
      </c>
      <c r="L70" s="404" t="s">
        <v>595</v>
      </c>
      <c r="M70" s="404" t="s">
        <v>295</v>
      </c>
      <c r="N70" s="404" t="s">
        <v>18</v>
      </c>
      <c r="O70" s="404" t="s">
        <v>600</v>
      </c>
      <c r="P70" s="261">
        <f>COUNTIF('活動記録 '!$H$8:$M$23,【選択肢】!K70)</f>
        <v>0</v>
      </c>
      <c r="S70" s="233" t="s">
        <v>314</v>
      </c>
      <c r="T70" s="231"/>
    </row>
    <row r="71" spans="11:20" ht="18" customHeight="1" x14ac:dyDescent="0.15">
      <c r="K71" s="265">
        <v>66</v>
      </c>
      <c r="L71" s="405" t="s">
        <v>595</v>
      </c>
      <c r="M71" s="405" t="s">
        <v>295</v>
      </c>
      <c r="N71" s="405" t="s">
        <v>18</v>
      </c>
      <c r="O71" s="405" t="s">
        <v>601</v>
      </c>
      <c r="P71" s="266">
        <f>COUNTIF('活動記録 '!$H$8:$M$23,【選択肢】!K71)</f>
        <v>0</v>
      </c>
      <c r="S71" s="234" t="s">
        <v>315</v>
      </c>
      <c r="T71" s="231"/>
    </row>
    <row r="72" spans="11:20" x14ac:dyDescent="0.15">
      <c r="K72" s="267"/>
      <c r="L72" s="267"/>
      <c r="M72" s="267"/>
      <c r="N72" s="267"/>
      <c r="O72" s="267"/>
      <c r="P72" s="267">
        <f>COUNTIF('活動記録 '!$H$8:$M$23,【選択肢】!K72)</f>
        <v>0</v>
      </c>
      <c r="S72" s="270"/>
    </row>
    <row r="73" spans="11:20" x14ac:dyDescent="0.15">
      <c r="K73" s="268"/>
      <c r="L73" s="268"/>
      <c r="M73" s="268"/>
      <c r="N73" s="268"/>
      <c r="O73" s="268"/>
      <c r="P73" s="267">
        <f>COUNTIF('活動記録 '!$H$8:$M$23,【選択肢】!K73)</f>
        <v>0</v>
      </c>
    </row>
    <row r="74" spans="11:20" x14ac:dyDescent="0.15">
      <c r="K74" s="235"/>
      <c r="L74" s="235"/>
      <c r="M74" s="235" t="s">
        <v>438</v>
      </c>
      <c r="N74" s="235"/>
      <c r="O74" s="235"/>
      <c r="P74" s="236"/>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25</vt:i4>
      </vt:variant>
    </vt:vector>
  </HeadingPairs>
  <TitlesOfParts>
    <vt:vector size="32" baseType="lpstr">
      <vt:lpstr>活動記録 </vt:lpstr>
      <vt:lpstr>金銭出納簿</vt:lpstr>
      <vt:lpstr>報告書</vt:lpstr>
      <vt:lpstr>報告書（別紙）</vt:lpstr>
      <vt:lpstr>【取組番号早見表】</vt:lpstr>
      <vt:lpstr>【取組番号表】 </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【取組番号早見表】!Print_Area</vt:lpstr>
      <vt:lpstr>'【取組番号表】 '!Print_Area</vt:lpstr>
      <vt:lpstr>【選択肢】!Print_Area</vt:lpstr>
      <vt:lpstr>'活動記録 '!Print_Area</vt:lpstr>
      <vt:lpstr>金銭出納簿!Print_Area</vt:lpstr>
      <vt:lpstr>報告書!Print_Area</vt:lpstr>
      <vt:lpstr>'報告書（別紙）'!Print_Area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積山　豊幸</dc:creator>
  <cp:lastModifiedBy>積山　豊幸</cp:lastModifiedBy>
  <cp:lastPrinted>2021-03-08T05:07:25Z</cp:lastPrinted>
  <dcterms:created xsi:type="dcterms:W3CDTF">2018-10-11T11:14:30Z</dcterms:created>
  <dcterms:modified xsi:type="dcterms:W3CDTF">2022-03-02T12:33:38Z</dcterms:modified>
</cp:coreProperties>
</file>