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業務フォルダ\庄原市本庁舎\環境建設部_下水道課_管理係\ホームページ更新\H28\H29.03.10　公開データ\"/>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<sst xmlns="http://schemas.openxmlformats.org/spreadsheetml/2006/main" count="221" uniqueCount="111">
  <si>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</si>
  <si>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</si>
  <si>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</si>
  <si>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</si>
  <si>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</si>
  <si>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</si>
  <si>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</si>
  <si>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</si>
  <si>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</si>
  <si>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</si>
  <si>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</si>
  <si>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</si>
  <si>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</si>
  <si>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</si>
  <si>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</si>
  <si>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</si>
  <si>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</si>
  <si>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</si>
  <si>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</si>
  <si>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</si>
  <si>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</si>
  <si>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</si>
  <si>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</si>
  <si>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</si>
  <si>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</si>
  <si>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</si>
  <si>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</si>
  <si>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</si>
  <si>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</si>
  <si>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</si>
  <si>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</si>
  <si>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</si>
  <si>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</si>
  <si>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</si>
  <si>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</si>
  <si>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</si>
  <si>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</si>
  <si>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</si>
  <si>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</si>
  <si>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</si>
  <si>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</si>
  <si>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</si>
  <si>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</si>
  <si>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</si>
  <si>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</si>
  <si>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</si>
  <si>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</si>
  <si>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</si>
  <si>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</si>
  <si>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</si>
  <si>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</si>
  <si>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</si>
  <si>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</si>
  <si>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</si>
  <si>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</si>
  <si>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</si>
  <si>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</si>
  <si>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</si>
  <si>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</si>
  <si>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</si>
  <si>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</si>
  <si>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</si>
  <si>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</si>
  <si>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</si>
  <si>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</si>
  <si>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</si>
  <si>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</si>
  <si>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</si>
  <si>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</si>
  <si>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</si>
  <si>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</si>
  <si>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</si>
  <si>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</si>
  <si>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</si>
  <si>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</si>
  <si>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</si>
  <si>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</si>
  <si>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</si>
  <si>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</si>
  <si>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</si>
  <si>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</si>
  <si>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</si>
  <si>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</si>
  <si>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</si>
  <si>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</si>
  <si>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</si>
  <si>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</si>
  <si>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</si>
  <si>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</si>
  <si>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</si>
  <si>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</si>
  <si>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</si>
  <si>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</si>
  <si>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</si>
  <si>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</si>
  <si>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</si>
  <si>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庄原市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</si>
  <si>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</si>
  <si>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</si>
  <si>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</si>
  <si>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</si>
  <si>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</si>
  <si>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</si>
  <si>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</si>
  <si>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</si>
  <si>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</si>
  <si>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</si>
  <si>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</si>
  <si>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毎年増加して、平成27年度で98.74％となっており、総収入の内60.9％が総務省の定める基準による繰入金によるものである。なお、単年度決算では赤字であるため、引き続き経営改善に取り組むとともに、受益者負担の原則に基づき、使用料の適正化に努める。
④企業債残高対事業規模比率は、平成24年度から減少してきていたが、平成27年度は増加して504.33％となっている。類似団体の35.1％と非常に少なく、引き続き適正な投資に努める。
⑤経費回収率は、増加傾向にあり、平成27年度で96.92％と、類似団体より30ポイント高い。100％を下回っているため、適正な使用料収入の確保と汚水処理費の削減が必要である。
⑥汚水処理原価は、減少傾向にあり、平成27年度で208.83円となっている。類似団体より37ポイント低く、引き続き汚水処理コストの削減に努める。
⑦施設利用率は、横ばい状況であり、平成27年度で38.88％と、類似団体より2ポイント低い。最大稼働率は61.75％である。
⑧水洗化率は、増加傾向にあり、平成27年度で80.23％である。類似団体より2ポイント低く、100％未満であるため、水洗化率の向上の取り組みが必要である。</t>
    <rPh sb="1" eb="4">
      <t>シュウエキテキ</t>
    </rPh>
    <rPh sb="4" eb="6">
      <t>シュウシ</t>
    </rPh>
    <rPh sb="6" eb="8">
      <t>ヒリツ</t>
    </rPh>
    <rPh sb="10" eb="12">
      <t>マイトシ</t>
    </rPh>
    <rPh sb="12" eb="14">
      <t>ゾウカ</t>
    </rPh>
    <rPh sb="17" eb="19">
      <t>ヘイセイ</t>
    </rPh>
    <rPh sb="21" eb="22">
      <t>ネン</t>
    </rPh>
    <rPh sb="22" eb="23">
      <t>ド</t>
    </rPh>
    <rPh sb="37" eb="40">
      <t>ソウシュウニュウ</t>
    </rPh>
    <rPh sb="41" eb="42">
      <t>ウチ</t>
    </rPh>
    <rPh sb="48" eb="51">
      <t>ソウムショウ</t>
    </rPh>
    <rPh sb="52" eb="53">
      <t>サダ</t>
    </rPh>
    <rPh sb="55" eb="57">
      <t>キジュン</t>
    </rPh>
    <rPh sb="60" eb="62">
      <t>クリイレ</t>
    </rPh>
    <rPh sb="62" eb="63">
      <t>キン</t>
    </rPh>
    <rPh sb="75" eb="78">
      <t>タンネンド</t>
    </rPh>
    <rPh sb="78" eb="80">
      <t>ケッサン</t>
    </rPh>
    <rPh sb="82" eb="84">
      <t>アカジ</t>
    </rPh>
    <rPh sb="90" eb="91">
      <t>ヒ</t>
    </rPh>
    <rPh sb="92" eb="93">
      <t>ツヅ</t>
    </rPh>
    <rPh sb="94" eb="96">
      <t>ケイエイ</t>
    </rPh>
    <rPh sb="96" eb="98">
      <t>カイゼン</t>
    </rPh>
    <rPh sb="99" eb="100">
      <t>ト</t>
    </rPh>
    <rPh sb="101" eb="102">
      <t>ク</t>
    </rPh>
    <rPh sb="108" eb="111">
      <t>ジュエキシャ</t>
    </rPh>
    <rPh sb="135" eb="137">
      <t>キギョウ</t>
    </rPh>
    <rPh sb="137" eb="138">
      <t>サイ</t>
    </rPh>
    <rPh sb="138" eb="140">
      <t>ザンダカ</t>
    </rPh>
    <rPh sb="140" eb="141">
      <t>タイ</t>
    </rPh>
    <rPh sb="141" eb="143">
      <t>ジギョウ</t>
    </rPh>
    <rPh sb="143" eb="145">
      <t>キボ</t>
    </rPh>
    <rPh sb="145" eb="147">
      <t>ヒリツ</t>
    </rPh>
    <rPh sb="149" eb="151">
      <t>ヘイセイ</t>
    </rPh>
    <rPh sb="153" eb="155">
      <t>ネンド</t>
    </rPh>
    <rPh sb="157" eb="159">
      <t>ゲンショウ</t>
    </rPh>
    <rPh sb="167" eb="169">
      <t>ヘイセイ</t>
    </rPh>
    <rPh sb="171" eb="172">
      <t>ネン</t>
    </rPh>
    <rPh sb="172" eb="173">
      <t>ド</t>
    </rPh>
    <rPh sb="174" eb="176">
      <t>ゾウカ</t>
    </rPh>
    <rPh sb="192" eb="194">
      <t>ルイジ</t>
    </rPh>
    <rPh sb="194" eb="196">
      <t>ダンタイ</t>
    </rPh>
    <rPh sb="203" eb="205">
      <t>ヒジョウ</t>
    </rPh>
    <rPh sb="206" eb="207">
      <t>スク</t>
    </rPh>
    <rPh sb="210" eb="211">
      <t>ヒ</t>
    </rPh>
    <rPh sb="212" eb="213">
      <t>ツヅ</t>
    </rPh>
    <rPh sb="214" eb="216">
      <t>テキセイ</t>
    </rPh>
    <rPh sb="217" eb="219">
      <t>トウシ</t>
    </rPh>
    <rPh sb="220" eb="221">
      <t>ツト</t>
    </rPh>
    <rPh sb="226" eb="228">
      <t>ケイヒ</t>
    </rPh>
    <rPh sb="228" eb="230">
      <t>カイシュウ</t>
    </rPh>
    <rPh sb="230" eb="231">
      <t>リツ</t>
    </rPh>
    <rPh sb="233" eb="235">
      <t>ゾウカ</t>
    </rPh>
    <rPh sb="235" eb="237">
      <t>ケイコウ</t>
    </rPh>
    <rPh sb="241" eb="243">
      <t>ヘイセイ</t>
    </rPh>
    <rPh sb="245" eb="246">
      <t>ネン</t>
    </rPh>
    <rPh sb="246" eb="247">
      <t>ド</t>
    </rPh>
    <rPh sb="256" eb="258">
      <t>ルイジ</t>
    </rPh>
    <rPh sb="258" eb="260">
      <t>ダンタイ</t>
    </rPh>
    <rPh sb="268" eb="269">
      <t>タカ</t>
    </rPh>
    <rPh sb="276" eb="278">
      <t>シタマワ</t>
    </rPh>
    <rPh sb="285" eb="287">
      <t>テキセイ</t>
    </rPh>
    <rPh sb="288" eb="291">
      <t>シヨウリョウ</t>
    </rPh>
    <rPh sb="291" eb="293">
      <t>シュウニュウ</t>
    </rPh>
    <rPh sb="294" eb="296">
      <t>カクホ</t>
    </rPh>
    <rPh sb="297" eb="299">
      <t>オスイ</t>
    </rPh>
    <rPh sb="299" eb="301">
      <t>ショリ</t>
    </rPh>
    <rPh sb="301" eb="302">
      <t>ヒ</t>
    </rPh>
    <rPh sb="303" eb="305">
      <t>サクゲン</t>
    </rPh>
    <rPh sb="306" eb="308">
      <t>ヒツヨウ</t>
    </rPh>
    <rPh sb="314" eb="316">
      <t>オスイ</t>
    </rPh>
    <rPh sb="316" eb="318">
      <t>ショリ</t>
    </rPh>
    <rPh sb="318" eb="320">
      <t>ゲンカ</t>
    </rPh>
    <rPh sb="322" eb="324">
      <t>ゲンショウ</t>
    </rPh>
    <rPh sb="324" eb="326">
      <t>ケイコウ</t>
    </rPh>
    <rPh sb="330" eb="332">
      <t>ヘイセイ</t>
    </rPh>
    <rPh sb="334" eb="335">
      <t>ネン</t>
    </rPh>
    <rPh sb="335" eb="336">
      <t>ド</t>
    </rPh>
    <rPh sb="343" eb="344">
      <t>エン</t>
    </rPh>
    <rPh sb="351" eb="353">
      <t>ルイジ</t>
    </rPh>
    <rPh sb="353" eb="355">
      <t>ダンタイ</t>
    </rPh>
    <rPh sb="363" eb="364">
      <t>ヒク</t>
    </rPh>
    <rPh sb="366" eb="367">
      <t>ヒ</t>
    </rPh>
    <rPh sb="368" eb="369">
      <t>ツヅ</t>
    </rPh>
    <rPh sb="370" eb="372">
      <t>オスイ</t>
    </rPh>
    <rPh sb="372" eb="374">
      <t>ショリ</t>
    </rPh>
    <rPh sb="378" eb="380">
      <t>サクゲン</t>
    </rPh>
    <rPh sb="381" eb="382">
      <t>ツト</t>
    </rPh>
    <rPh sb="387" eb="389">
      <t>シセツ</t>
    </rPh>
    <rPh sb="389" eb="392">
      <t>リヨウリツ</t>
    </rPh>
    <rPh sb="394" eb="395">
      <t>ヨコ</t>
    </rPh>
    <rPh sb="397" eb="399">
      <t>ジョウキョウ</t>
    </rPh>
    <rPh sb="403" eb="405">
      <t>ヘイセイ</t>
    </rPh>
    <rPh sb="407" eb="408">
      <t>ネン</t>
    </rPh>
    <rPh sb="408" eb="409">
      <t>ド</t>
    </rPh>
    <rPh sb="418" eb="420">
      <t>ルイジ</t>
    </rPh>
    <rPh sb="420" eb="422">
      <t>ダンタイ</t>
    </rPh>
    <rPh sb="429" eb="430">
      <t>ヒク</t>
    </rPh>
    <rPh sb="432" eb="434">
      <t>サイダイ</t>
    </rPh>
    <rPh sb="434" eb="436">
      <t>カドウ</t>
    </rPh>
    <rPh sb="436" eb="437">
      <t>リツ</t>
    </rPh>
    <rPh sb="450" eb="453">
      <t>スイセンカ</t>
    </rPh>
    <rPh sb="453" eb="454">
      <t>リツ</t>
    </rPh>
    <rPh sb="456" eb="458">
      <t>ゾウカ</t>
    </rPh>
    <rPh sb="458" eb="460">
      <t>ケイコウ</t>
    </rPh>
    <rPh sb="464" eb="466">
      <t>ヘイセイ</t>
    </rPh>
    <rPh sb="468" eb="469">
      <t>ネン</t>
    </rPh>
    <rPh sb="469" eb="470">
      <t>ド</t>
    </rPh>
    <rPh sb="481" eb="483">
      <t>ルイジ</t>
    </rPh>
    <rPh sb="483" eb="485">
      <t>ダンタイ</t>
    </rPh>
    <rPh sb="492" eb="493">
      <t>ヒク</t>
    </rPh>
    <rPh sb="499" eb="501">
      <t>ミマン</t>
    </rPh>
    <rPh sb="507" eb="510">
      <t>スイセンカ</t>
    </rPh>
    <rPh sb="510" eb="511">
      <t>リツ</t>
    </rPh>
    <rPh sb="512" eb="514">
      <t>コウジョウ</t>
    </rPh>
    <rPh sb="515" eb="516">
      <t>ト</t>
    </rPh>
    <rPh sb="517" eb="518">
      <t>ク</t>
    </rPh>
    <rPh sb="520" eb="522">
      <t>ヒツヨウ</t>
    </rPh>
    <phoneticPr fontId="4"/>
  </si>
  <si>
    <t>　管渠改善率は、全くない。類似団体も0.07％である。
　最も早い供用開始が平成6年で、管渠工事後23年程度と耐用年数の半分に達していない。</t>
    <rPh sb="1" eb="3">
      <t>カンキョ</t>
    </rPh>
    <rPh sb="3" eb="5">
      <t>カイゼン</t>
    </rPh>
    <rPh sb="5" eb="6">
      <t>リツ</t>
    </rPh>
    <rPh sb="8" eb="9">
      <t>マッタ</t>
    </rPh>
    <rPh sb="13" eb="15">
      <t>ルイジ</t>
    </rPh>
    <rPh sb="15" eb="17">
      <t>ダンタイ</t>
    </rPh>
    <rPh sb="29" eb="30">
      <t>モット</t>
    </rPh>
    <rPh sb="31" eb="32">
      <t>ハヤ</t>
    </rPh>
    <rPh sb="33" eb="35">
      <t>キョウヨウ</t>
    </rPh>
    <rPh sb="35" eb="37">
      <t>カイシ</t>
    </rPh>
    <rPh sb="38" eb="40">
      <t>ヘイセイ</t>
    </rPh>
    <rPh sb="41" eb="42">
      <t>ネン</t>
    </rPh>
    <rPh sb="44" eb="46">
      <t>カンキョ</t>
    </rPh>
    <rPh sb="46" eb="48">
      <t>コウジ</t>
    </rPh>
    <rPh sb="48" eb="49">
      <t>ゴ</t>
    </rPh>
    <rPh sb="51" eb="52">
      <t>ネン</t>
    </rPh>
    <rPh sb="52" eb="54">
      <t>テイド</t>
    </rPh>
    <rPh sb="55" eb="57">
      <t>タイヨウ</t>
    </rPh>
    <rPh sb="57" eb="59">
      <t>ネンスウ</t>
    </rPh>
    <rPh sb="60" eb="62">
      <t>ハンブン</t>
    </rPh>
    <rPh sb="63" eb="64">
      <t>タッ</t>
    </rPh>
    <phoneticPr fontId="4"/>
  </si>
  <si>
    <t>　経営の健全性・効率性の分析の結果、適正な使用料収入の確保と汚水処理費の削減及び水洗化率の向上の取り組みが必要となった。
　処理場やマンホールポンプの長寿命化を始めとする維持管理費の削減に取り組むとともに、受益者負担の原則に基づく適正な使用者負担を求める。
　水洗化促進に引き続き取り組む。</t>
    <rPh sb="1" eb="3">
      <t>ケイエイ</t>
    </rPh>
    <rPh sb="4" eb="7">
      <t>ケンゼンセイ</t>
    </rPh>
    <rPh sb="8" eb="11">
      <t>コウリツセイ</t>
    </rPh>
    <rPh sb="12" eb="14">
      <t>ブンセキ</t>
    </rPh>
    <rPh sb="15" eb="17">
      <t>ケッカ</t>
    </rPh>
    <rPh sb="18" eb="20">
      <t>テキセイ</t>
    </rPh>
    <rPh sb="21" eb="24">
      <t>シヨウリョウ</t>
    </rPh>
    <rPh sb="24" eb="26">
      <t>シュウニュウ</t>
    </rPh>
    <rPh sb="27" eb="29">
      <t>カクホ</t>
    </rPh>
    <rPh sb="30" eb="32">
      <t>オスイ</t>
    </rPh>
    <rPh sb="32" eb="34">
      <t>ショリ</t>
    </rPh>
    <rPh sb="34" eb="35">
      <t>ヒ</t>
    </rPh>
    <rPh sb="36" eb="38">
      <t>サクゲン</t>
    </rPh>
    <rPh sb="38" eb="39">
      <t>オヨ</t>
    </rPh>
    <rPh sb="40" eb="43">
      <t>スイセンカ</t>
    </rPh>
    <rPh sb="43" eb="44">
      <t>リツ</t>
    </rPh>
    <rPh sb="45" eb="47">
      <t>コウジョウ</t>
    </rPh>
    <rPh sb="48" eb="49">
      <t>ト</t>
    </rPh>
    <rPh sb="50" eb="51">
      <t>ク</t>
    </rPh>
    <rPh sb="53" eb="55">
      <t>ヒツヨウ</t>
    </rPh>
    <rPh sb="62" eb="65">
      <t>ショリジョウ</t>
    </rPh>
    <rPh sb="75" eb="76">
      <t>チョウ</t>
    </rPh>
    <rPh sb="76" eb="79">
      <t>ジュミョウカ</t>
    </rPh>
    <rPh sb="80" eb="81">
      <t>ハジ</t>
    </rPh>
    <rPh sb="85" eb="87">
      <t>イジ</t>
    </rPh>
    <rPh sb="87" eb="89">
      <t>カンリ</t>
    </rPh>
    <rPh sb="89" eb="90">
      <t>ヒ</t>
    </rPh>
    <rPh sb="91" eb="93">
      <t>サクゲン</t>
    </rPh>
    <rPh sb="94" eb="95">
      <t>ト</t>
    </rPh>
    <rPh sb="96" eb="97">
      <t>ク</t>
    </rPh>
    <rPh sb="103" eb="106">
      <t>ジュエキシャ</t>
    </rPh>
    <rPh sb="106" eb="108">
      <t>フタン</t>
    </rPh>
    <rPh sb="109" eb="111">
      <t>ゲンソク</t>
    </rPh>
    <rPh sb="112" eb="113">
      <t>モト</t>
    </rPh>
    <rPh sb="115" eb="117">
      <t>テキセイ</t>
    </rPh>
    <rPh sb="118" eb="121">
      <t>シヨウシャ</t>
    </rPh>
    <rPh sb="121" eb="123">
      <t>フタン</t>
    </rPh>
    <rPh sb="124" eb="125">
      <t>モト</t>
    </rPh>
    <rPh sb="130" eb="133">
      <t>スイセンカ</t>
    </rPh>
    <rPh sb="133" eb="135">
      <t>ソクシン</t>
    </rPh>
    <rPh sb="136" eb="137">
      <t>ヒ</t>
    </rPh>
    <rPh sb="138" eb="139">
      <t>ツヅ</t>
    </rPh>
    <rPh sb="140" eb="141">
      <t>ト</t>
    </rPh>
    <rPh sb="142" eb="143">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</si>
</sst>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0655376"/>
        <c:axId val="13065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30655376"/>
        <c:axId val="130655760"/>
      </c:lineChart>
      <c:dateAx>
        <c:axId val="130655376"/>
        <c:scaling>
          <c:orientation val="minMax"/>
        </c:scaling>
        <c:delete val="1"/>
        <c:axPos val="b"/>
        <c:numFmt formatCode="ge" sourceLinked="1"/>
        <c:majorTickMark val="none"/>
        <c:minorTickMark val="none"/>
        <c:tickLblPos val="none"/>
        <c:crossAx val="130655760"/>
        <c:crosses val="autoZero"/>
        <c:auto val="1"/>
        <c:lblOffset val="100"/>
        <c:baseTimeUnit val="years"/>
      </c:dateAx>
      <c:valAx>
        <c:axId val="13065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5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c:v>
                </c:pt>
                <c:pt idx="1">
                  <c:v>41</c:v>
                </c:pt>
                <c:pt idx="2">
                  <c:v>41</c:v>
                </c:pt>
                <c:pt idx="3">
                  <c:v>39.75</c:v>
                </c:pt>
                <c:pt idx="4">
                  <c:v>38.880000000000003</c:v>
                </c:pt>
              </c:numCache>
            </c:numRef>
          </c:val>
        </c:ser>
        <c:dLbls>
          <c:showLegendKey val="0"/>
          <c:showVal val="0"/>
          <c:showCatName val="0"/>
          <c:showSerName val="0"/>
          <c:showPercent val="0"/>
          <c:showBubbleSize val="0"/>
        </c:dLbls>
        <c:gapWidth val="150"/>
        <c:axId val="238050056"/>
        <c:axId val="23805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238050056"/>
        <c:axId val="238050448"/>
      </c:lineChart>
      <c:dateAx>
        <c:axId val="238050056"/>
        <c:scaling>
          <c:orientation val="minMax"/>
        </c:scaling>
        <c:delete val="1"/>
        <c:axPos val="b"/>
        <c:numFmt formatCode="ge" sourceLinked="1"/>
        <c:majorTickMark val="none"/>
        <c:minorTickMark val="none"/>
        <c:tickLblPos val="none"/>
        <c:crossAx val="238050448"/>
        <c:crosses val="autoZero"/>
        <c:auto val="1"/>
        <c:lblOffset val="100"/>
        <c:baseTimeUnit val="years"/>
      </c:dateAx>
      <c:valAx>
        <c:axId val="23805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05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82.7</c:v>
                </c:pt>
                <c:pt idx="1">
                  <c:v>81.44</c:v>
                </c:pt>
                <c:pt idx="2">
                  <c:v>85.53</c:v>
                </c:pt>
                <c:pt idx="3">
                  <c:v>78.31</c:v>
                </c:pt>
                <c:pt idx="4">
                  <c:v>80.23</c:v>
                </c:pt>
              </c:numCache>
            </c:numRef>
          </c:val>
        </c:ser>
        <c:dLbls>
          <c:showLegendKey val="0"/>
          <c:showVal val="0"/>
          <c:showCatName val="0"/>
          <c:showSerName val="0"/>
          <c:showPercent val="0"/>
          <c:showBubbleSize val="0"/>
        </c:dLbls>
        <c:gapWidth val="150"/>
        <c:axId val="238231680"/>
        <c:axId val="23823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238231680"/>
        <c:axId val="238232072"/>
      </c:lineChart>
      <c:dateAx>
        <c:axId val="238231680"/>
        <c:scaling>
          <c:orientation val="minMax"/>
        </c:scaling>
        <c:delete val="1"/>
        <c:axPos val="b"/>
        <c:numFmt formatCode="ge" sourceLinked="1"/>
        <c:majorTickMark val="none"/>
        <c:minorTickMark val="none"/>
        <c:tickLblPos val="none"/>
        <c:crossAx val="238232072"/>
        <c:crosses val="autoZero"/>
        <c:auto val="1"/>
        <c:lblOffset val="100"/>
        <c:baseTimeUnit val="years"/>
      </c:dateAx>
      <c:valAx>
        <c:axId val="23823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2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72.84</c:v>
                </c:pt>
                <c:pt idx="1">
                  <c:v>81.13</c:v>
                </c:pt>
                <c:pt idx="2">
                  <c:v>81.42</c:v>
                </c:pt>
                <c:pt idx="3">
                  <c:v>92.59</c:v>
                </c:pt>
                <c:pt idx="4">
                  <c:v>98.74</c:v>
                </c:pt>
              </c:numCache>
            </c:numRef>
          </c:val>
        </c:ser>
        <c:dLbls>
          <c:showLegendKey val="0"/>
          <c:showVal val="0"/>
          <c:showCatName val="0"/>
          <c:showSerName val="0"/>
          <c:showPercent val="0"/>
          <c:showBubbleSize val="0"/>
        </c:dLbls>
        <c:gapWidth val="150"/>
        <c:axId val="237426128"/>
        <c:axId val="23742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426128"/>
        <c:axId val="237426512"/>
      </c:lineChart>
      <c:dateAx>
        <c:axId val="237426128"/>
        <c:scaling>
          <c:orientation val="minMax"/>
        </c:scaling>
        <c:delete val="1"/>
        <c:axPos val="b"/>
        <c:numFmt formatCode="ge" sourceLinked="1"/>
        <c:majorTickMark val="none"/>
        <c:minorTickMark val="none"/>
        <c:tickLblPos val="none"/>
        <c:crossAx val="237426512"/>
        <c:crosses val="autoZero"/>
        <c:auto val="1"/>
        <c:lblOffset val="100"/>
        <c:baseTimeUnit val="years"/>
      </c:dateAx>
      <c:valAx>
        <c:axId val="23742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2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456456"/>
        <c:axId val="23745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456456"/>
        <c:axId val="237456840"/>
      </c:lineChart>
      <c:dateAx>
        <c:axId val="237456456"/>
        <c:scaling>
          <c:orientation val="minMax"/>
        </c:scaling>
        <c:delete val="1"/>
        <c:axPos val="b"/>
        <c:numFmt formatCode="ge" sourceLinked="1"/>
        <c:majorTickMark val="none"/>
        <c:minorTickMark val="none"/>
        <c:tickLblPos val="none"/>
        <c:crossAx val="237456840"/>
        <c:crosses val="autoZero"/>
        <c:auto val="1"/>
        <c:lblOffset val="100"/>
        <c:baseTimeUnit val="years"/>
      </c:dateAx>
      <c:valAx>
        <c:axId val="23745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5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504248"/>
        <c:axId val="23750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504248"/>
        <c:axId val="237504632"/>
      </c:lineChart>
      <c:dateAx>
        <c:axId val="237504248"/>
        <c:scaling>
          <c:orientation val="minMax"/>
        </c:scaling>
        <c:delete val="1"/>
        <c:axPos val="b"/>
        <c:numFmt formatCode="ge" sourceLinked="1"/>
        <c:majorTickMark val="none"/>
        <c:minorTickMark val="none"/>
        <c:tickLblPos val="none"/>
        <c:crossAx val="237504632"/>
        <c:crosses val="autoZero"/>
        <c:auto val="1"/>
        <c:lblOffset val="100"/>
        <c:baseTimeUnit val="years"/>
      </c:dateAx>
      <c:valAx>
        <c:axId val="23750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0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911232"/>
        <c:axId val="23591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911232"/>
        <c:axId val="235911624"/>
      </c:lineChart>
      <c:dateAx>
        <c:axId val="235911232"/>
        <c:scaling>
          <c:orientation val="minMax"/>
        </c:scaling>
        <c:delete val="1"/>
        <c:axPos val="b"/>
        <c:numFmt formatCode="ge" sourceLinked="1"/>
        <c:majorTickMark val="none"/>
        <c:minorTickMark val="none"/>
        <c:tickLblPos val="none"/>
        <c:crossAx val="235911624"/>
        <c:crosses val="autoZero"/>
        <c:auto val="1"/>
        <c:lblOffset val="100"/>
        <c:baseTimeUnit val="years"/>
      </c:dateAx>
      <c:valAx>
        <c:axId val="23591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565096"/>
        <c:axId val="23756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565096"/>
        <c:axId val="237565488"/>
      </c:lineChart>
      <c:dateAx>
        <c:axId val="237565096"/>
        <c:scaling>
          <c:orientation val="minMax"/>
        </c:scaling>
        <c:delete val="1"/>
        <c:axPos val="b"/>
        <c:numFmt formatCode="ge" sourceLinked="1"/>
        <c:majorTickMark val="none"/>
        <c:minorTickMark val="none"/>
        <c:tickLblPos val="none"/>
        <c:crossAx val="237565488"/>
        <c:crosses val="autoZero"/>
        <c:auto val="1"/>
        <c:lblOffset val="100"/>
        <c:baseTimeUnit val="years"/>
      </c:dateAx>
      <c:valAx>
        <c:axId val="23756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6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572.75</c:v>
                </c:pt>
                <c:pt idx="1">
                  <c:v>476.08</c:v>
                </c:pt>
                <c:pt idx="2">
                  <c:v>346.31</c:v>
                </c:pt>
                <c:pt idx="3">
                  <c:v>233.66</c:v>
                </c:pt>
                <c:pt idx="4">
                  <c:v>504.33</c:v>
                </c:pt>
              </c:numCache>
            </c:numRef>
          </c:val>
        </c:ser>
        <c:dLbls>
          <c:showLegendKey val="0"/>
          <c:showVal val="0"/>
          <c:showCatName val="0"/>
          <c:showSerName val="0"/>
          <c:showPercent val="0"/>
          <c:showBubbleSize val="0"/>
        </c:dLbls>
        <c:gapWidth val="150"/>
        <c:axId val="237566664"/>
        <c:axId val="23756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237566664"/>
        <c:axId val="237567056"/>
      </c:lineChart>
      <c:dateAx>
        <c:axId val="237566664"/>
        <c:scaling>
          <c:orientation val="minMax"/>
        </c:scaling>
        <c:delete val="1"/>
        <c:axPos val="b"/>
        <c:numFmt formatCode="ge" sourceLinked="1"/>
        <c:majorTickMark val="none"/>
        <c:minorTickMark val="none"/>
        <c:tickLblPos val="none"/>
        <c:crossAx val="237567056"/>
        <c:crosses val="autoZero"/>
        <c:auto val="1"/>
        <c:lblOffset val="100"/>
        <c:baseTimeUnit val="years"/>
      </c:dateAx>
      <c:valAx>
        <c:axId val="23756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6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57.39</c:v>
                </c:pt>
                <c:pt idx="1">
                  <c:v>68.52</c:v>
                </c:pt>
                <c:pt idx="2">
                  <c:v>67.599999999999994</c:v>
                </c:pt>
                <c:pt idx="3">
                  <c:v>84.61</c:v>
                </c:pt>
                <c:pt idx="4">
                  <c:v>96.92</c:v>
                </c:pt>
              </c:numCache>
            </c:numRef>
          </c:val>
        </c:ser>
        <c:dLbls>
          <c:showLegendKey val="0"/>
          <c:showVal val="0"/>
          <c:showCatName val="0"/>
          <c:showSerName val="0"/>
          <c:showPercent val="0"/>
          <c:showBubbleSize val="0"/>
        </c:dLbls>
        <c:gapWidth val="150"/>
        <c:axId val="237568232"/>
        <c:axId val="23804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237568232"/>
        <c:axId val="238047312"/>
      </c:lineChart>
      <c:dateAx>
        <c:axId val="237568232"/>
        <c:scaling>
          <c:orientation val="minMax"/>
        </c:scaling>
        <c:delete val="1"/>
        <c:axPos val="b"/>
        <c:numFmt formatCode="ge" sourceLinked="1"/>
        <c:majorTickMark val="none"/>
        <c:minorTickMark val="none"/>
        <c:tickLblPos val="none"/>
        <c:crossAx val="238047312"/>
        <c:crosses val="autoZero"/>
        <c:auto val="1"/>
        <c:lblOffset val="100"/>
        <c:baseTimeUnit val="years"/>
      </c:dateAx>
      <c:valAx>
        <c:axId val="23804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6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346.01</c:v>
                </c:pt>
                <c:pt idx="1">
                  <c:v>291.14</c:v>
                </c:pt>
                <c:pt idx="2">
                  <c:v>290.97000000000003</c:v>
                </c:pt>
                <c:pt idx="3">
                  <c:v>238.26</c:v>
                </c:pt>
                <c:pt idx="4">
                  <c:v>208.83</c:v>
                </c:pt>
              </c:numCache>
            </c:numRef>
          </c:val>
        </c:ser>
        <c:dLbls>
          <c:showLegendKey val="0"/>
          <c:showVal val="0"/>
          <c:showCatName val="0"/>
          <c:showSerName val="0"/>
          <c:showPercent val="0"/>
          <c:showBubbleSize val="0"/>
        </c:dLbls>
        <c:gapWidth val="150"/>
        <c:axId val="238048488"/>
        <c:axId val="23804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238048488"/>
        <c:axId val="238048880"/>
      </c:lineChart>
      <c:dateAx>
        <c:axId val="238048488"/>
        <c:scaling>
          <c:orientation val="minMax"/>
        </c:scaling>
        <c:delete val="1"/>
        <c:axPos val="b"/>
        <c:numFmt formatCode="ge" sourceLinked="1"/>
        <c:majorTickMark val="none"/>
        <c:minorTickMark val="none"/>
        <c:tickLblPos val="none"/>
        <c:crossAx val="238048880"/>
        <c:crosses val="autoZero"/>
        <c:auto val="1"/>
        <c:lblOffset val="100"/>
        <c:baseTimeUnit val="years"/>
      </c:dateAx>
      <c:valAx>
        <c:axId val="23804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04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庄原市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37557</v>
      </c>
      <c r="AM8" s="47"/>
      <c r="AN8" s="47"/>
      <c r="AO8" s="47"/>
      <c r="AP8" s="47"/>
      <c r="AQ8" s="47"/>
      <c r="AR8" s="47"/>
      <c r="AS8" s="47"/>
      <c r="AT8" s="43">
        <f>データ!S6</f>
        <v>1246.49</v>
      </c>
      <c r="AU8" s="43"/>
      <c r="AV8" s="43"/>
      <c r="AW8" s="43"/>
      <c r="AX8" s="43"/>
      <c r="AY8" s="43"/>
      <c r="AZ8" s="43"/>
      <c r="BA8" s="43"/>
      <c r="BB8" s="43">
        <f>データ!T6</f>
        <v>30.13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5.68</v>
      </c>
      <c r="Q10" s="43"/>
      <c r="R10" s="43"/>
      <c r="S10" s="43"/>
      <c r="T10" s="43"/>
      <c r="U10" s="43"/>
      <c r="V10" s="43"/>
      <c r="W10" s="43">
        <f>データ!P6</f>
        <v>94.07</v>
      </c>
      <c r="X10" s="43"/>
      <c r="Y10" s="43"/>
      <c r="Z10" s="43"/>
      <c r="AA10" s="43"/>
      <c r="AB10" s="43"/>
      <c r="AC10" s="43"/>
      <c r="AD10" s="47">
        <f>データ!Q6</f>
        <v>3499</v>
      </c>
      <c r="AE10" s="47"/>
      <c r="AF10" s="47"/>
      <c r="AG10" s="47"/>
      <c r="AH10" s="47"/>
      <c r="AI10" s="47"/>
      <c r="AJ10" s="47"/>
      <c r="AK10" s="2"/>
      <c r="AL10" s="47">
        <f>データ!U6</f>
        <v>2114</v>
      </c>
      <c r="AM10" s="47"/>
      <c r="AN10" s="47"/>
      <c r="AO10" s="47"/>
      <c r="AP10" s="47"/>
      <c r="AQ10" s="47"/>
      <c r="AR10" s="47"/>
      <c r="AS10" s="47"/>
      <c r="AT10" s="43">
        <f>データ!V6</f>
        <v>1.35</v>
      </c>
      <c r="AU10" s="43"/>
      <c r="AV10" s="43"/>
      <c r="AW10" s="43"/>
      <c r="AX10" s="43"/>
      <c r="AY10" s="43"/>
      <c r="AZ10" s="43"/>
      <c r="BA10" s="43"/>
      <c r="BB10" s="43">
        <f>データ!W6</f>
        <v>1565.93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342106</v>
      </c>
      <c r="D6" s="31">
        <f t="shared" si="3"/>
        <v>47</v>
      </c>
      <c r="E6" s="31">
        <f t="shared" si="3"/>
        <v>17</v>
      </c>
      <c r="F6" s="31">
        <f t="shared" si="3"/>
        <v>4</v>
      </c>
      <c r="G6" s="31">
        <f t="shared" si="3"/>
        <v>0</v>
      </c>
      <c r="H6" s="31" t="str">
        <f t="shared" si="3"/>
        <v>広島県　庄原市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5.68</v>
      </c>
      <c r="P6" s="32">
        <f t="shared" si="3"/>
        <v>94.07</v>
      </c>
      <c r="Q6" s="32">
        <f t="shared" si="3"/>
        <v>3499</v>
      </c>
      <c r="R6" s="32">
        <f t="shared" si="3"/>
        <v>37557</v>
      </c>
      <c r="S6" s="32">
        <f t="shared" si="3"/>
        <v>1246.49</v>
      </c>
      <c r="T6" s="32">
        <f t="shared" si="3"/>
        <v>30.13</v>
      </c>
      <c r="U6" s="32">
        <f t="shared" si="3"/>
        <v>2114</v>
      </c>
      <c r="V6" s="32">
        <f t="shared" si="3"/>
        <v>1.35</v>
      </c>
      <c r="W6" s="32">
        <f t="shared" si="3"/>
        <v>1565.93</v>
      </c>
      <c r="X6" s="33">
        <f>IF(X7="",NA(),X7)</f>
        <v>72.84</v>
      </c>
      <c r="Y6" s="33">
        <f t="shared" ref="Y6:AG6" si="4">IF(Y7="",NA(),Y7)</f>
        <v>81.13</v>
      </c>
      <c r="Z6" s="33">
        <f t="shared" si="4"/>
        <v>81.42</v>
      </c>
      <c r="AA6" s="33">
        <f t="shared" si="4"/>
        <v>92.59</v>
      </c>
      <c r="AB6" s="33">
        <f t="shared" si="4"/>
        <v>98.74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572.75</v>
      </c>
      <c r="BF6" s="33">
        <f t="shared" ref="BF6:BN6" si="7">IF(BF7="",NA(),BF7)</f>
        <v>476.08</v>
      </c>
      <c r="BG6" s="33">
        <f t="shared" si="7"/>
        <v>346.31</v>
      </c>
      <c r="BH6" s="33">
        <f t="shared" si="7"/>
        <v>233.66</v>
      </c>
      <c r="BI6" s="33">
        <f t="shared" si="7"/>
        <v>504.33</v>
      </c>
      <c r="BJ6" s="33">
        <f t="shared" si="7"/>
        <v>1764.87</v>
      </c>
      <c r="BK6" s="33">
        <f t="shared" si="7"/>
        <v>1622.51</v>
      </c>
      <c r="BL6" s="33">
        <f t="shared" si="7"/>
        <v>1569.13</v>
      </c>
      <c r="BM6" s="33">
        <f t="shared" si="7"/>
        <v>1436</v>
      </c>
      <c r="BN6" s="33">
        <f t="shared" si="7"/>
        <v>1434.89</v>
      </c>
      <c r="BO6" s="32" t="str">
        <f>IF(BO7="","",IF(BO7="-","【-】","【"&amp;SUBSTITUTE(TEXT(BO7,"#,##0.00"),"-","△")&amp;"】"))</f>
        <v>【1,457.06】</v>
      </c>
      <c r="BP6" s="33">
        <f>IF(BP7="",NA(),BP7)</f>
        <v>57.39</v>
      </c>
      <c r="BQ6" s="33">
        <f t="shared" ref="BQ6:BY6" si="8">IF(BQ7="",NA(),BQ7)</f>
        <v>68.52</v>
      </c>
      <c r="BR6" s="33">
        <f t="shared" si="8"/>
        <v>67.599999999999994</v>
      </c>
      <c r="BS6" s="33">
        <f t="shared" si="8"/>
        <v>84.61</v>
      </c>
      <c r="BT6" s="33">
        <f t="shared" si="8"/>
        <v>96.92</v>
      </c>
      <c r="BU6" s="33">
        <f t="shared" si="8"/>
        <v>60.75</v>
      </c>
      <c r="BV6" s="33">
        <f t="shared" si="8"/>
        <v>62.83</v>
      </c>
      <c r="BW6" s="33">
        <f t="shared" si="8"/>
        <v>64.63</v>
      </c>
      <c r="BX6" s="33">
        <f t="shared" si="8"/>
        <v>66.56</v>
      </c>
      <c r="BY6" s="33">
        <f t="shared" si="8"/>
        <v>66.22</v>
      </c>
      <c r="BZ6" s="32" t="str">
        <f>IF(BZ7="","",IF(BZ7="-","【-】","【"&amp;SUBSTITUTE(TEXT(BZ7,"#,##0.00"),"-","△")&amp;"】"))</f>
        <v>【64.73】</v>
      </c>
      <c r="CA6" s="33">
        <f>IF(CA7="",NA(),CA7)</f>
        <v>346.01</v>
      </c>
      <c r="CB6" s="33">
        <f t="shared" ref="CB6:CJ6" si="9">IF(CB7="",NA(),CB7)</f>
        <v>291.14</v>
      </c>
      <c r="CC6" s="33">
        <f t="shared" si="9"/>
        <v>290.97000000000003</v>
      </c>
      <c r="CD6" s="33">
        <f t="shared" si="9"/>
        <v>238.26</v>
      </c>
      <c r="CE6" s="33">
        <f t="shared" si="9"/>
        <v>208.83</v>
      </c>
      <c r="CF6" s="33">
        <f t="shared" si="9"/>
        <v>256</v>
      </c>
      <c r="CG6" s="33">
        <f t="shared" si="9"/>
        <v>250.43</v>
      </c>
      <c r="CH6" s="33">
        <f t="shared" si="9"/>
        <v>245.75</v>
      </c>
      <c r="CI6" s="33">
        <f t="shared" si="9"/>
        <v>244.29</v>
      </c>
      <c r="CJ6" s="33">
        <f t="shared" si="9"/>
        <v>246.72</v>
      </c>
      <c r="CK6" s="32" t="str">
        <f>IF(CK7="","",IF(CK7="-","【-】","【"&amp;SUBSTITUTE(TEXT(CK7,"#,##0.00"),"-","△")&amp;"】"))</f>
        <v>【250.25】</v>
      </c>
      <c r="CL6" s="33">
        <f>IF(CL7="",NA(),CL7)</f>
        <v>41</v>
      </c>
      <c r="CM6" s="33">
        <f t="shared" ref="CM6:CU6" si="10">IF(CM7="",NA(),CM7)</f>
        <v>41</v>
      </c>
      <c r="CN6" s="33">
        <f t="shared" si="10"/>
        <v>41</v>
      </c>
      <c r="CO6" s="33">
        <f t="shared" si="10"/>
        <v>39.75</v>
      </c>
      <c r="CP6" s="33">
        <f t="shared" si="10"/>
        <v>38.880000000000003</v>
      </c>
      <c r="CQ6" s="33">
        <f t="shared" si="10"/>
        <v>41.59</v>
      </c>
      <c r="CR6" s="33">
        <f t="shared" si="10"/>
        <v>42.31</v>
      </c>
      <c r="CS6" s="33">
        <f t="shared" si="10"/>
        <v>43.65</v>
      </c>
      <c r="CT6" s="33">
        <f t="shared" si="10"/>
        <v>43.58</v>
      </c>
      <c r="CU6" s="33">
        <f t="shared" si="10"/>
        <v>41.35</v>
      </c>
      <c r="CV6" s="32" t="str">
        <f>IF(CV7="","",IF(CV7="-","【-】","【"&amp;SUBSTITUTE(TEXT(CV7,"#,##0.00"),"-","△")&amp;"】"))</f>
        <v>【40.31】</v>
      </c>
      <c r="CW6" s="33">
        <f>IF(CW7="",NA(),CW7)</f>
        <v>82.7</v>
      </c>
      <c r="CX6" s="33">
        <f t="shared" ref="CX6:DF6" si="11">IF(CX7="",NA(),CX7)</f>
        <v>81.44</v>
      </c>
      <c r="CY6" s="33">
        <f t="shared" si="11"/>
        <v>85.53</v>
      </c>
      <c r="CZ6" s="33">
        <f t="shared" si="11"/>
        <v>78.31</v>
      </c>
      <c r="DA6" s="33">
        <f t="shared" si="11"/>
        <v>80.23</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342106</v>
      </c>
      <c r="D7" s="35">
        <v>47</v>
      </c>
      <c r="E7" s="35">
        <v>17</v>
      </c>
      <c r="F7" s="35">
        <v>4</v>
      </c>
      <c r="G7" s="35">
        <v>0</v>
      </c>
      <c r="H7" s="35" t="s">
        <v>96</v>
      </c>
      <c r="I7" s="35" t="s">
        <v>97</v>
      </c>
      <c r="J7" s="35" t="s">
        <v>98</v>
      </c>
      <c r="K7" s="35" t="s">
        <v>99</v>
      </c>
      <c r="L7" s="35" t="s">
        <v>100</v>
      </c>
      <c r="M7" s="36" t="s">
        <v>101</v>
      </c>
      <c r="N7" s="36" t="s">
        <v>102</v>
      </c>
      <c r="O7" s="36">
        <v>5.68</v>
      </c>
      <c r="P7" s="36">
        <v>94.07</v>
      </c>
      <c r="Q7" s="36">
        <v>3499</v>
      </c>
      <c r="R7" s="36">
        <v>37557</v>
      </c>
      <c r="S7" s="36">
        <v>1246.49</v>
      </c>
      <c r="T7" s="36">
        <v>30.13</v>
      </c>
      <c r="U7" s="36">
        <v>2114</v>
      </c>
      <c r="V7" s="36">
        <v>1.35</v>
      </c>
      <c r="W7" s="36">
        <v>1565.93</v>
      </c>
      <c r="X7" s="36">
        <v>72.84</v>
      </c>
      <c r="Y7" s="36">
        <v>81.13</v>
      </c>
      <c r="Z7" s="36">
        <v>81.42</v>
      </c>
      <c r="AA7" s="36">
        <v>92.59</v>
      </c>
      <c r="AB7" s="36">
        <v>98.74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572.75</v>
      </c>
      <c r="BF7" s="36">
        <v>476.08</v>
      </c>
      <c r="BG7" s="36">
        <v>346.31</v>
      </c>
      <c r="BH7" s="36">
        <v>233.66</v>
      </c>
      <c r="BI7" s="36">
        <v>504.33</v>
      </c>
      <c r="BJ7" s="36">
        <v>1764.87</v>
      </c>
      <c r="BK7" s="36">
        <v>1622.51</v>
      </c>
      <c r="BL7" s="36">
        <v>1569.13</v>
      </c>
      <c r="BM7" s="36">
        <v>1436</v>
      </c>
      <c r="BN7" s="36">
        <v>1434.89</v>
      </c>
      <c r="BO7" s="36">
        <v>1457.06</v>
      </c>
      <c r="BP7" s="36">
        <v>57.39</v>
      </c>
      <c r="BQ7" s="36">
        <v>68.52</v>
      </c>
      <c r="BR7" s="36">
        <v>67.599999999999994</v>
      </c>
      <c r="BS7" s="36">
        <v>84.61</v>
      </c>
      <c r="BT7" s="36">
        <v>96.92</v>
      </c>
      <c r="BU7" s="36">
        <v>60.75</v>
      </c>
      <c r="BV7" s="36">
        <v>62.83</v>
      </c>
      <c r="BW7" s="36">
        <v>64.63</v>
      </c>
      <c r="BX7" s="36">
        <v>66.56</v>
      </c>
      <c r="BY7" s="36">
        <v>66.22</v>
      </c>
      <c r="BZ7" s="36">
        <v>64.73</v>
      </c>
      <c r="CA7" s="36">
        <v>346.01</v>
      </c>
      <c r="CB7" s="36">
        <v>291.14</v>
      </c>
      <c r="CC7" s="36">
        <v>290.97000000000003</v>
      </c>
      <c r="CD7" s="36">
        <v>238.26</v>
      </c>
      <c r="CE7" s="36">
        <v>208.83</v>
      </c>
      <c r="CF7" s="36">
        <v>256</v>
      </c>
      <c r="CG7" s="36">
        <v>250.43</v>
      </c>
      <c r="CH7" s="36">
        <v>245.75</v>
      </c>
      <c r="CI7" s="36">
        <v>244.29</v>
      </c>
      <c r="CJ7" s="36">
        <v>246.72</v>
      </c>
      <c r="CK7" s="36">
        <v>250.25</v>
      </c>
      <c r="CL7" s="36">
        <v>41</v>
      </c>
      <c r="CM7" s="36">
        <v>41</v>
      </c>
      <c r="CN7" s="36">
        <v>41</v>
      </c>
      <c r="CO7" s="36">
        <v>39.75</v>
      </c>
      <c r="CP7" s="36">
        <v>38.880000000000003</v>
      </c>
      <c r="CQ7" s="36">
        <v>41.59</v>
      </c>
      <c r="CR7" s="36">
        <v>42.31</v>
      </c>
      <c r="CS7" s="36">
        <v>43.65</v>
      </c>
      <c r="CT7" s="36">
        <v>43.58</v>
      </c>
      <c r="CU7" s="36">
        <v>41.35</v>
      </c>
      <c r="CV7" s="36">
        <v>40.31</v>
      </c>
      <c r="CW7" s="36">
        <v>82.7</v>
      </c>
      <c r="CX7" s="36">
        <v>81.44</v>
      </c>
      <c r="CY7" s="36">
        <v>85.53</v>
      </c>
      <c r="CZ7" s="36">
        <v>78.31</v>
      </c>
      <c r="DA7" s="36">
        <v>80.23</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大石　隆義</cp:lastModifiedBy>
  <cp:lastPrinted>2017-02-13T01:38:43Z</cp:lastPrinted>
  <dcterms:created xsi:type="dcterms:W3CDTF">2017-02-08T03:03:58Z</dcterms:created>
  <dcterms:modified xsi:type="dcterms:W3CDTF">2017-03-10T04:13:46Z</dcterms:modified>
  <cp:category/>
</cp:coreProperties>
</file>