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Ｈ29.01.20　新ＨＰデータ移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iterate="1" concurrentCalc="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c r="V6" i="5"/>
  <c r="U6" i="5"/>
  <c r="T6" i="5"/>
  <c r="S6" i="5"/>
  <c r="AT8" i="4"/>
  <c r="R6" i="5"/>
  <c r="Q6" i="5"/>
  <c r="P6" i="5"/>
  <c r="O6" i="5"/>
  <c r="P10" i="4"/>
  <c r="N6" i="5"/>
  <c r="M6" i="5"/>
  <c r="L6" i="5"/>
  <c r="K6" i="5"/>
  <c r="P8" i="4"/>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<sst xmlns="http://schemas.openxmlformats.org/spreadsheetml/2006/main" count="232" uniqueCount="111">
  <si>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</si>
  <si>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</si>
  <si>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</si>
  <si>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</si>
  <si>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</si>
  <si>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</si>
  <si>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</si>
  <si>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</si>
  <si>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</si>
  <si>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</si>
  <si>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</si>
  <si>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</si>
  <si>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</si>
  <si>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</si>
  <si>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</si>
  <si>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</si>
  <si>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</si>
  <si>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</si>
  <si>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</si>
  <si>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</si>
  <si>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</si>
  <si>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</si>
  <si>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</si>
  <si>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</si>
  <si>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</si>
  <si>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</si>
  <si>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</si>
  <si>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</si>
  <si>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</si>
  <si>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</si>
  <si>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</si>
  <si>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</si>
  <si>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</si>
  <si>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</si>
  <si>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</si>
  <si>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</si>
  <si>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</si>
  <si>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</si>
  <si>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</si>
  <si>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</si>
  <si>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</si>
  <si>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</si>
  <si>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</si>
  <si>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</si>
  <si>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</si>
  <si>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</si>
  <si>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</si>
  <si>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</si>
  <si>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</si>
  <si>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</si>
  <si>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</si>
  <si>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</si>
  <si>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</si>
  <si>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</si>
  <si>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</si>
  <si>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</si>
  <si>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</si>
  <si>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</si>
  <si>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</si>
  <si>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</si>
  <si>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</si>
  <si>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</si>
  <si>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</si>
  <si>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</si>
  <si>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</si>
  <si>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</si>
  <si>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</si>
  <si>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</si>
  <si>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</si>
  <si>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</si>
  <si>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</si>
  <si>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</si>
  <si>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</si>
  <si>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</si>
  <si>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</si>
  <si>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</si>
  <si>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</si>
  <si>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</si>
  <si>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</si>
  <si>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</si>
  <si>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</si>
  <si>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</si>
  <si>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</si>
  <si>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</si>
  <si>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</si>
  <si>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</si>
  <si>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</si>
  <si>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</si>
  <si>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</si>
  <si>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</si>
  <si>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</si>
  <si>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</si>
  <si>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</si>
  <si>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</si>
  <si>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</si>
  <si>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</si>
  <si>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</si>
  <si>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</si>
  <si>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</si>
  <si>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</si>
  <si>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</si>
  <si>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</si>
  <si>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</si>
  <si>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</si>
  <si>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</si>
  <si>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</si>
  <si>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</si>
  <si>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</si>
  <si>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浄化槽であり、管渠改善率は、該当しない。</t>
    <rPh sb="1" eb="3">
      <t>ジョウカ</t>
    </rPh>
    <rPh sb="3" eb="4">
      <t>ソウ</t>
    </rPh>
    <rPh sb="8" eb="10">
      <t>カンキョ</t>
    </rPh>
    <rPh sb="10" eb="12">
      <t>カイゼン</t>
    </rPh>
    <rPh sb="12" eb="13">
      <t>リツ</t>
    </rPh>
    <rPh sb="15" eb="17">
      <t>ガイトウ</t>
    </rPh>
    <phoneticPr fontId="4"/>
  </si>
  <si>
    <r>
      <t>①収益的収支比率は、横ばい状況であり、平成26年度で99.78％と、ほぼ100％であるが、総収入の内49.0％が一般会計からの繰入金によるものである。公共下水道等の他の下水道事業と統一した使用料で運営しているため、一基当たり一戸を賄うため維持管理費が高額になる浄化槽整備事業では、恒常的な収入不足にあり、その不足分を一般会計から補填する状況となっている。今後については、引き続き受益者負担の適正化を図り、必要に応じた</t>
    </r>
    <r>
      <rPr>
        <sz val="11"/>
        <rFont val="ＭＳ ゴシック"/>
        <family val="3"/>
        <charset val="128"/>
      </rPr>
      <t>料金改定を行う予定としている。</t>
    </r>
    <r>
      <rPr>
        <sz val="11"/>
        <color theme="1"/>
        <rFont val="ＭＳ ゴシック"/>
        <family val="3"/>
        <charset val="128"/>
      </rPr>
      <t xml:space="preserve">
④企業債残高対事業規模比率は、平成24年度から減少してきており、平成26年度では71.89％となっている。類似団体の17.2％と非常に少ない。
⑤経費回収率は、横ばい状況であり、平成26年度で54.87％と、類似団体より3ポイント低い。100％を下回っているため、適正な使用料収入の確保と汚水処理費の削減が必要である。
⑥汚水処理原価は、横ばい状況であり、平成26年度で337.52円となっている。類似団体より60ポイント高い。
⑦施設利用率は、横ばい状況であり、平成26年度で43.71％である。類似団体より15ポイント低い数値となって</t>
    </r>
    <r>
      <rPr>
        <sz val="11"/>
        <rFont val="ＭＳ ゴシック"/>
        <family val="3"/>
        <charset val="128"/>
      </rPr>
      <t>いる。</t>
    </r>
    <r>
      <rPr>
        <sz val="11"/>
        <color theme="1"/>
        <rFont val="ＭＳ ゴシック"/>
        <family val="3"/>
        <charset val="128"/>
      </rPr>
      <t xml:space="preserve">
⑧水洗化率は、100％である。</t>
    </r>
    <rPh sb="1" eb="4">
      <t>シュウエキテキ</t>
    </rPh>
    <rPh sb="4" eb="6">
      <t>シュウシ</t>
    </rPh>
    <rPh sb="6" eb="8">
      <t>ヒリツ</t>
    </rPh>
    <rPh sb="10" eb="11">
      <t>ヨコ</t>
    </rPh>
    <rPh sb="13" eb="15">
      <t>ジョウキョウ</t>
    </rPh>
    <rPh sb="19" eb="21">
      <t>ヘイセイ</t>
    </rPh>
    <rPh sb="23" eb="24">
      <t>ネン</t>
    </rPh>
    <rPh sb="24" eb="25">
      <t>ド</t>
    </rPh>
    <rPh sb="107" eb="109">
      <t>イッキ</t>
    </rPh>
    <rPh sb="109" eb="110">
      <t>ア</t>
    </rPh>
    <rPh sb="112" eb="114">
      <t>イッコ</t>
    </rPh>
    <rPh sb="115" eb="116">
      <t>マカナ</t>
    </rPh>
    <rPh sb="130" eb="133">
      <t>ジョウカソウ</t>
    </rPh>
    <rPh sb="133" eb="135">
      <t>セイビ</t>
    </rPh>
    <rPh sb="225" eb="227">
      <t>キギョウ</t>
    </rPh>
    <rPh sb="227" eb="228">
      <t>サイ</t>
    </rPh>
    <rPh sb="228" eb="230">
      <t>ザンダカ</t>
    </rPh>
    <rPh sb="230" eb="231">
      <t>タイ</t>
    </rPh>
    <rPh sb="231" eb="233">
      <t>ジギョウ</t>
    </rPh>
    <rPh sb="233" eb="235">
      <t>キボ</t>
    </rPh>
    <rPh sb="235" eb="237">
      <t>ヒリツ</t>
    </rPh>
    <rPh sb="239" eb="241">
      <t>ヘイセイ</t>
    </rPh>
    <rPh sb="243" eb="245">
      <t>ネンド</t>
    </rPh>
    <rPh sb="247" eb="249">
      <t>ゲンショウ</t>
    </rPh>
    <rPh sb="256" eb="258">
      <t>ヘイセイ</t>
    </rPh>
    <rPh sb="260" eb="261">
      <t>ネン</t>
    </rPh>
    <rPh sb="261" eb="262">
      <t>ド</t>
    </rPh>
    <rPh sb="277" eb="279">
      <t>ルイジ</t>
    </rPh>
    <rPh sb="279" eb="281">
      <t>ダンタイ</t>
    </rPh>
    <rPh sb="288" eb="290">
      <t>ヒジョウ</t>
    </rPh>
    <rPh sb="291" eb="292">
      <t>スク</t>
    </rPh>
    <rPh sb="297" eb="299">
      <t>ケイヒ</t>
    </rPh>
    <rPh sb="299" eb="301">
      <t>カイシュウ</t>
    </rPh>
    <rPh sb="301" eb="302">
      <t>リツ</t>
    </rPh>
    <rPh sb="304" eb="305">
      <t>ヨコ</t>
    </rPh>
    <rPh sb="307" eb="309">
      <t>ジョウキョウ</t>
    </rPh>
    <rPh sb="313" eb="315">
      <t>ヘイセイ</t>
    </rPh>
    <rPh sb="317" eb="318">
      <t>ネン</t>
    </rPh>
    <rPh sb="318" eb="319">
      <t>ド</t>
    </rPh>
    <rPh sb="328" eb="330">
      <t>ルイジ</t>
    </rPh>
    <rPh sb="330" eb="332">
      <t>ダンタイ</t>
    </rPh>
    <rPh sb="339" eb="340">
      <t>ヒク</t>
    </rPh>
    <rPh sb="347" eb="349">
      <t>シタマワ</t>
    </rPh>
    <rPh sb="356" eb="358">
      <t>テキセイ</t>
    </rPh>
    <rPh sb="359" eb="361">
      <t>シヨウ</t>
    </rPh>
    <rPh sb="361" eb="362">
      <t>リョウ</t>
    </rPh>
    <rPh sb="362" eb="364">
      <t>シュウニュウ</t>
    </rPh>
    <rPh sb="365" eb="367">
      <t>カクホ</t>
    </rPh>
    <rPh sb="368" eb="370">
      <t>オスイ</t>
    </rPh>
    <rPh sb="370" eb="372">
      <t>ショリ</t>
    </rPh>
    <rPh sb="372" eb="373">
      <t>ヒ</t>
    </rPh>
    <rPh sb="374" eb="376">
      <t>サクゲン</t>
    </rPh>
    <rPh sb="377" eb="379">
      <t>ヒツヨウ</t>
    </rPh>
    <rPh sb="385" eb="387">
      <t>オスイ</t>
    </rPh>
    <rPh sb="387" eb="389">
      <t>ショリ</t>
    </rPh>
    <rPh sb="389" eb="391">
      <t>ゲンカ</t>
    </rPh>
    <rPh sb="393" eb="394">
      <t>ヨコ</t>
    </rPh>
    <rPh sb="396" eb="398">
      <t>ジョウキョウ</t>
    </rPh>
    <rPh sb="402" eb="404">
      <t>ヘイセイ</t>
    </rPh>
    <rPh sb="406" eb="407">
      <t>ネン</t>
    </rPh>
    <rPh sb="407" eb="408">
      <t>ド</t>
    </rPh>
    <rPh sb="415" eb="416">
      <t>エン</t>
    </rPh>
    <rPh sb="423" eb="425">
      <t>ルイジ</t>
    </rPh>
    <rPh sb="425" eb="427">
      <t>ダンタイ</t>
    </rPh>
    <rPh sb="435" eb="436">
      <t>タカ</t>
    </rPh>
    <rPh sb="440" eb="442">
      <t>シセツ</t>
    </rPh>
    <rPh sb="442" eb="445">
      <t>リヨウリツ</t>
    </rPh>
    <rPh sb="447" eb="448">
      <t>ヨコ</t>
    </rPh>
    <rPh sb="450" eb="452">
      <t>ジョウキョウ</t>
    </rPh>
    <rPh sb="456" eb="458">
      <t>ヘイセイ</t>
    </rPh>
    <rPh sb="460" eb="461">
      <t>ネン</t>
    </rPh>
    <rPh sb="461" eb="462">
      <t>ド</t>
    </rPh>
    <rPh sb="473" eb="475">
      <t>ルイジ</t>
    </rPh>
    <rPh sb="475" eb="477">
      <t>ダンタイ</t>
    </rPh>
    <rPh sb="485" eb="486">
      <t>ヒク</t>
    </rPh>
    <rPh sb="487" eb="489">
      <t>スウチ</t>
    </rPh>
    <rPh sb="498" eb="501">
      <t>スイセンカ</t>
    </rPh>
    <rPh sb="501" eb="502">
      <t>リツ</t>
    </rPh>
    <phoneticPr fontId="4"/>
  </si>
  <si>
    <r>
      <t>　経営の健全性・効率性の分析の結果、適正な使用料収入の確保と汚水処理費の削減及び水洗化率の向上の取組みが必要となった。
　</t>
    </r>
    <r>
      <rPr>
        <sz val="11"/>
        <color theme="1"/>
        <rFont val="ＭＳ ゴシック"/>
        <family val="3"/>
        <charset val="128"/>
      </rPr>
      <t>維持管理費の削減に取り組むと共に、受益者負担の原則に基づく適正な使用者負担を求める。
　水洗化促進に引き続き取り組む。</t>
    </r>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50">
      <t>トリク</t>
    </rPh>
    <rPh sb="52" eb="54">
      <t>ヒツヨウ</t>
    </rPh>
    <rPh sb="61" eb="63">
      <t>イジ</t>
    </rPh>
    <rPh sb="63" eb="65">
      <t>カンリ</t>
    </rPh>
    <rPh sb="65" eb="66">
      <t>ヒ</t>
    </rPh>
    <rPh sb="67" eb="69">
      <t>サクゲン</t>
    </rPh>
    <rPh sb="70" eb="71">
      <t>ト</t>
    </rPh>
    <rPh sb="72" eb="73">
      <t>ク</t>
    </rPh>
    <rPh sb="75" eb="76">
      <t>トモ</t>
    </rPh>
    <rPh sb="78" eb="81">
      <t>ジュエキシャ</t>
    </rPh>
    <rPh sb="81" eb="83">
      <t>フタン</t>
    </rPh>
    <rPh sb="84" eb="86">
      <t>ゲンソク</t>
    </rPh>
    <rPh sb="87" eb="88">
      <t>モト</t>
    </rPh>
    <rPh sb="90" eb="92">
      <t>テキセイ</t>
    </rPh>
    <rPh sb="93" eb="96">
      <t>シヨウシャ</t>
    </rPh>
    <rPh sb="96" eb="98">
      <t>フタン</t>
    </rPh>
    <rPh sb="99" eb="100">
      <t>モト</t>
    </rPh>
    <rPh sb="105" eb="108">
      <t>スイセンカ</t>
    </rPh>
    <rPh sb="108" eb="110">
      <t>ソクシン</t>
    </rPh>
    <rPh sb="111" eb="112">
      <t>ヒ</t>
    </rPh>
    <rPh sb="113" eb="114">
      <t>ツヅ</t>
    </rPh>
    <rPh sb="115" eb="116">
      <t>ト</t>
    </rPh>
    <rPh sb="117" eb="11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</si>
</sst>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501624"/>
        <c:axId val="3495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9501624"/>
        <c:axId val="349502016"/>
      </c:lineChart>
      <c:dateAx>
        <c:axId val="349501624"/>
        <c:scaling>
          <c:orientation val="minMax"/>
        </c:scaling>
        <c:delete val="1"/>
        <c:axPos val="b"/>
        <c:numFmt formatCode="ge" sourceLinked="1"/>
        <c:majorTickMark val="none"/>
        <c:minorTickMark val="none"/>
        <c:tickLblPos val="none"/>
        <c:crossAx val="349502016"/>
        <c:crosses val="autoZero"/>
        <c:auto val="1"/>
        <c:lblOffset val="100"/>
        <c:baseTimeUnit val="years"/>
      </c:dateAx>
      <c:valAx>
        <c:axId val="3495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112.31</c:v>
                </c:pt>
                <c:pt idx="1">
                  <c:v>134.38</c:v>
                </c:pt>
                <c:pt idx="2">
                  <c:v>100.1</c:v>
                </c:pt>
                <c:pt idx="3">
                  <c:v>99.45</c:v>
                </c:pt>
                <c:pt idx="4">
                  <c:v>99.78</c:v>
                </c:pt>
              </c:numCache>
            </c:numRef>
          </c:val>
        </c:ser>
        <c:dLbls>
          <c:showLegendKey val="0"/>
          <c:showVal val="0"/>
          <c:showCatName val="0"/>
          <c:showSerName val="0"/>
          <c:showPercent val="0"/>
          <c:showBubbleSize val="0"/>
        </c:dLbls>
        <c:gapWidth val="150"/>
        <c:axId val="349503192"/>
        <c:axId val="3495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3192"/>
        <c:axId val="349503584"/>
      </c:lineChart>
      <c:dateAx>
        <c:axId val="349503192"/>
        <c:scaling>
          <c:orientation val="minMax"/>
        </c:scaling>
        <c:delete val="1"/>
        <c:axPos val="b"/>
        <c:numFmt formatCode="ge" sourceLinked="1"/>
        <c:majorTickMark val="none"/>
        <c:minorTickMark val="none"/>
        <c:tickLblPos val="none"/>
        <c:crossAx val="349503584"/>
        <c:crosses val="autoZero"/>
        <c:auto val="1"/>
        <c:lblOffset val="100"/>
        <c:baseTimeUnit val="years"/>
      </c:dateAx>
      <c:valAx>
        <c:axId val="3495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504760"/>
        <c:axId val="349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4760"/>
        <c:axId val="349505152"/>
      </c:lineChart>
      <c:dateAx>
        <c:axId val="349504760"/>
        <c:scaling>
          <c:orientation val="minMax"/>
        </c:scaling>
        <c:delete val="1"/>
        <c:axPos val="b"/>
        <c:numFmt formatCode="ge" sourceLinked="1"/>
        <c:majorTickMark val="none"/>
        <c:minorTickMark val="none"/>
        <c:tickLblPos val="none"/>
        <c:crossAx val="349505152"/>
        <c:crosses val="autoZero"/>
        <c:auto val="1"/>
        <c:lblOffset val="100"/>
        <c:baseTimeUnit val="years"/>
      </c:dateAx>
      <c:valAx>
        <c:axId val="349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506328"/>
        <c:axId val="3495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6328"/>
        <c:axId val="349506720"/>
      </c:lineChart>
      <c:dateAx>
        <c:axId val="349506328"/>
        <c:scaling>
          <c:orientation val="minMax"/>
        </c:scaling>
        <c:delete val="1"/>
        <c:axPos val="b"/>
        <c:numFmt formatCode="ge" sourceLinked="1"/>
        <c:majorTickMark val="none"/>
        <c:minorTickMark val="none"/>
        <c:tickLblPos val="none"/>
        <c:crossAx val="349506720"/>
        <c:crosses val="autoZero"/>
        <c:auto val="1"/>
        <c:lblOffset val="100"/>
        <c:baseTimeUnit val="years"/>
      </c:dateAx>
      <c:valAx>
        <c:axId val="3495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507896"/>
        <c:axId val="3495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7896"/>
        <c:axId val="349508288"/>
      </c:lineChart>
      <c:dateAx>
        <c:axId val="349507896"/>
        <c:scaling>
          <c:orientation val="minMax"/>
        </c:scaling>
        <c:delete val="1"/>
        <c:axPos val="b"/>
        <c:numFmt formatCode="ge" sourceLinked="1"/>
        <c:majorTickMark val="none"/>
        <c:minorTickMark val="none"/>
        <c:tickLblPos val="none"/>
        <c:crossAx val="349508288"/>
        <c:crosses val="autoZero"/>
        <c:auto val="1"/>
        <c:lblOffset val="100"/>
        <c:baseTimeUnit val="years"/>
      </c:dateAx>
      <c:valAx>
        <c:axId val="3495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509464"/>
        <c:axId val="3495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09464"/>
        <c:axId val="349509856"/>
      </c:lineChart>
      <c:dateAx>
        <c:axId val="349509464"/>
        <c:scaling>
          <c:orientation val="minMax"/>
        </c:scaling>
        <c:delete val="1"/>
        <c:axPos val="b"/>
        <c:numFmt formatCode="ge" sourceLinked="1"/>
        <c:majorTickMark val="none"/>
        <c:minorTickMark val="none"/>
        <c:tickLblPos val="none"/>
        <c:crossAx val="349509856"/>
        <c:crosses val="autoZero"/>
        <c:auto val="1"/>
        <c:lblOffset val="100"/>
        <c:baseTimeUnit val="years"/>
      </c:dateAx>
      <c:valAx>
        <c:axId val="3495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128.63999999999999</c:v>
                </c:pt>
                <c:pt idx="1">
                  <c:v>147.47999999999999</c:v>
                </c:pt>
                <c:pt idx="2">
                  <c:v>125.74</c:v>
                </c:pt>
                <c:pt idx="3">
                  <c:v>97.19</c:v>
                </c:pt>
                <c:pt idx="4">
                  <c:v>71.89</c:v>
                </c:pt>
              </c:numCache>
            </c:numRef>
          </c:val>
        </c:ser>
        <c:dLbls>
          <c:showLegendKey val="0"/>
          <c:showVal val="0"/>
          <c:showCatName val="0"/>
          <c:showSerName val="0"/>
          <c:showPercent val="0"/>
          <c:showBubbleSize val="0"/>
        </c:dLbls>
        <c:gapWidth val="150"/>
        <c:axId val="277348176"/>
        <c:axId val="2773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77348176"/>
        <c:axId val="277348568"/>
      </c:lineChart>
      <c:dateAx>
        <c:axId val="277348176"/>
        <c:scaling>
          <c:orientation val="minMax"/>
        </c:scaling>
        <c:delete val="1"/>
        <c:axPos val="b"/>
        <c:numFmt formatCode="ge" sourceLinked="1"/>
        <c:majorTickMark val="none"/>
        <c:minorTickMark val="none"/>
        <c:tickLblPos val="none"/>
        <c:crossAx val="277348568"/>
        <c:crosses val="autoZero"/>
        <c:auto val="1"/>
        <c:lblOffset val="100"/>
        <c:baseTimeUnit val="years"/>
      </c:dateAx>
      <c:valAx>
        <c:axId val="2773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56.72</c:v>
                </c:pt>
                <c:pt idx="1">
                  <c:v>54.36</c:v>
                </c:pt>
                <c:pt idx="2">
                  <c:v>55.9</c:v>
                </c:pt>
                <c:pt idx="3">
                  <c:v>54.94</c:v>
                </c:pt>
                <c:pt idx="4">
                  <c:v>54.87</c:v>
                </c:pt>
              </c:numCache>
            </c:numRef>
          </c:val>
        </c:ser>
        <c:dLbls>
          <c:showLegendKey val="0"/>
          <c:showVal val="0"/>
          <c:showCatName val="0"/>
          <c:showSerName val="0"/>
          <c:showPercent val="0"/>
          <c:showBubbleSize val="0"/>
        </c:dLbls>
        <c:gapWidth val="150"/>
        <c:axId val="277349744"/>
        <c:axId val="2773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77349744"/>
        <c:axId val="277350136"/>
      </c:lineChart>
      <c:dateAx>
        <c:axId val="277349744"/>
        <c:scaling>
          <c:orientation val="minMax"/>
        </c:scaling>
        <c:delete val="1"/>
        <c:axPos val="b"/>
        <c:numFmt formatCode="ge" sourceLinked="1"/>
        <c:majorTickMark val="none"/>
        <c:minorTickMark val="none"/>
        <c:tickLblPos val="none"/>
        <c:crossAx val="277350136"/>
        <c:crosses val="autoZero"/>
        <c:auto val="1"/>
        <c:lblOffset val="100"/>
        <c:baseTimeUnit val="years"/>
      </c:dateAx>
      <c:valAx>
        <c:axId val="2773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324.39999999999998</c:v>
                </c:pt>
                <c:pt idx="1">
                  <c:v>336.86</c:v>
                </c:pt>
                <c:pt idx="2">
                  <c:v>325.92</c:v>
                </c:pt>
                <c:pt idx="3">
                  <c:v>329.48</c:v>
                </c:pt>
                <c:pt idx="4">
                  <c:v>337.52</c:v>
                </c:pt>
              </c:numCache>
            </c:numRef>
          </c:val>
        </c:ser>
        <c:dLbls>
          <c:showLegendKey val="0"/>
          <c:showVal val="0"/>
          <c:showCatName val="0"/>
          <c:showSerName val="0"/>
          <c:showPercent val="0"/>
          <c:showBubbleSize val="0"/>
        </c:dLbls>
        <c:gapWidth val="150"/>
        <c:axId val="277351312"/>
        <c:axId val="27735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77351312"/>
        <c:axId val="277351704"/>
      </c:lineChart>
      <c:dateAx>
        <c:axId val="277351312"/>
        <c:scaling>
          <c:orientation val="minMax"/>
        </c:scaling>
        <c:delete val="1"/>
        <c:axPos val="b"/>
        <c:numFmt formatCode="ge" sourceLinked="1"/>
        <c:majorTickMark val="none"/>
        <c:minorTickMark val="none"/>
        <c:tickLblPos val="none"/>
        <c:crossAx val="277351704"/>
        <c:crosses val="autoZero"/>
        <c:auto val="1"/>
        <c:lblOffset val="100"/>
        <c:baseTimeUnit val="years"/>
      </c:dateAx>
      <c:valAx>
        <c:axId val="27735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46.44</c:v>
                </c:pt>
                <c:pt idx="1">
                  <c:v>40.92</c:v>
                </c:pt>
                <c:pt idx="2">
                  <c:v>41.77</c:v>
                </c:pt>
                <c:pt idx="3">
                  <c:v>43.06</c:v>
                </c:pt>
                <c:pt idx="4">
                  <c:v>43.71</c:v>
                </c:pt>
              </c:numCache>
            </c:numRef>
          </c:val>
        </c:ser>
        <c:dLbls>
          <c:showLegendKey val="0"/>
          <c:showVal val="0"/>
          <c:showCatName val="0"/>
          <c:showSerName val="0"/>
          <c:showPercent val="0"/>
          <c:showBubbleSize val="0"/>
        </c:dLbls>
        <c:gapWidth val="150"/>
        <c:axId val="277352880"/>
        <c:axId val="27735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77352880"/>
        <c:axId val="277353272"/>
      </c:lineChart>
      <c:dateAx>
        <c:axId val="277352880"/>
        <c:scaling>
          <c:orientation val="minMax"/>
        </c:scaling>
        <c:delete val="1"/>
        <c:axPos val="b"/>
        <c:numFmt formatCode="ge" sourceLinked="1"/>
        <c:majorTickMark val="none"/>
        <c:minorTickMark val="none"/>
        <c:tickLblPos val="none"/>
        <c:crossAx val="277353272"/>
        <c:crosses val="autoZero"/>
        <c:auto val="1"/>
        <c:lblOffset val="100"/>
        <c:baseTimeUnit val="years"/>
      </c:dateAx>
      <c:valAx>
        <c:axId val="27735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77354448"/>
        <c:axId val="27735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77354448"/>
        <c:axId val="277354840"/>
      </c:lineChart>
      <c:dateAx>
        <c:axId val="277354448"/>
        <c:scaling>
          <c:orientation val="minMax"/>
        </c:scaling>
        <c:delete val="1"/>
        <c:axPos val="b"/>
        <c:numFmt formatCode="ge" sourceLinked="1"/>
        <c:majorTickMark val="none"/>
        <c:minorTickMark val="none"/>
        <c:tickLblPos val="none"/>
        <c:crossAx val="277354840"/>
        <c:crosses val="autoZero"/>
        <c:auto val="1"/>
        <c:lblOffset val="100"/>
        <c:baseTimeUnit val="years"/>
      </c:dateAx>
      <c:valAx>
        <c:axId val="27735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I86" sqref="BI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庄原市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38277</v>
      </c>
      <c r="AM8" s="64"/>
      <c r="AN8" s="64"/>
      <c r="AO8" s="64"/>
      <c r="AP8" s="64"/>
      <c r="AQ8" s="64"/>
      <c r="AR8" s="64"/>
      <c r="AS8" s="64"/>
      <c r="AT8" s="63">
        <f>データ!S6</f>
        <v>1246.49</v>
      </c>
      <c r="AU8" s="63"/>
      <c r="AV8" s="63"/>
      <c r="AW8" s="63"/>
      <c r="AX8" s="63"/>
      <c r="AY8" s="63"/>
      <c r="AZ8" s="63"/>
      <c r="BA8" s="63"/>
      <c r="BB8" s="63">
        <f>データ!T6</f>
        <v>30.71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8.56</v>
      </c>
      <c r="Q10" s="63"/>
      <c r="R10" s="63"/>
      <c r="S10" s="63"/>
      <c r="T10" s="63"/>
      <c r="U10" s="63"/>
      <c r="V10" s="63"/>
      <c r="W10" s="63">
        <f>データ!P6</f>
        <v>100</v>
      </c>
      <c r="X10" s="63"/>
      <c r="Y10" s="63"/>
      <c r="Z10" s="63"/>
      <c r="AA10" s="63"/>
      <c r="AB10" s="63"/>
      <c r="AC10" s="63"/>
      <c r="AD10" s="64">
        <f>データ!Q6</f>
        <v>3499</v>
      </c>
      <c r="AE10" s="64"/>
      <c r="AF10" s="64"/>
      <c r="AG10" s="64"/>
      <c r="AH10" s="64"/>
      <c r="AI10" s="64"/>
      <c r="AJ10" s="64"/>
      <c r="AK10" s="2"/>
      <c r="AL10" s="64">
        <f>データ!U6</f>
        <v>3243</v>
      </c>
      <c r="AM10" s="64"/>
      <c r="AN10" s="64"/>
      <c r="AO10" s="64"/>
      <c r="AP10" s="64"/>
      <c r="AQ10" s="64"/>
      <c r="AR10" s="64"/>
      <c r="AS10" s="64"/>
      <c r="AT10" s="63">
        <f>データ!V6</f>
        <v>1237.44</v>
      </c>
      <c r="AU10" s="63"/>
      <c r="AV10" s="63"/>
      <c r="AW10" s="63"/>
      <c r="AX10" s="63"/>
      <c r="AY10" s="63"/>
      <c r="AZ10" s="63"/>
      <c r="BA10" s="63"/>
      <c r="BB10" s="63">
        <f>データ!W6</f>
        <v>2.62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O1" workbookViewId="0">
      <selection activeCell="CP14" sqref="CP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342106</v>
      </c>
      <c r="D6" s="31">
        <f t="shared" si="3"/>
        <v>47</v>
      </c>
      <c r="E6" s="31">
        <f t="shared" si="3"/>
        <v>18</v>
      </c>
      <c r="F6" s="31">
        <f t="shared" si="3"/>
        <v>0</v>
      </c>
      <c r="G6" s="31">
        <f t="shared" si="3"/>
        <v>0</v>
      </c>
      <c r="H6" s="31" t="str">
        <f t="shared" si="3"/>
        <v>広島県　庄原市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8.56</v>
      </c>
      <c r="P6" s="32">
        <f t="shared" si="3"/>
        <v>100</v>
      </c>
      <c r="Q6" s="32">
        <f t="shared" si="3"/>
        <v>3499</v>
      </c>
      <c r="R6" s="32">
        <f t="shared" si="3"/>
        <v>38277</v>
      </c>
      <c r="S6" s="32">
        <f t="shared" si="3"/>
        <v>1246.49</v>
      </c>
      <c r="T6" s="32">
        <f t="shared" si="3"/>
        <v>30.71</v>
      </c>
      <c r="U6" s="32">
        <f t="shared" si="3"/>
        <v>3243</v>
      </c>
      <c r="V6" s="32">
        <f t="shared" si="3"/>
        <v>1237.44</v>
      </c>
      <c r="W6" s="32">
        <f t="shared" si="3"/>
        <v>2.62</v>
      </c>
      <c r="X6" s="33">
        <f>IF(X7="",NA(),X7)</f>
        <v>112.31</v>
      </c>
      <c r="Y6" s="33">
        <f t="shared" ref="Y6:AG6" si="4">IF(Y7="",NA(),Y7)</f>
        <v>134.38</v>
      </c>
      <c r="Z6" s="33">
        <f t="shared" si="4"/>
        <v>100.1</v>
      </c>
      <c r="AA6" s="33">
        <f t="shared" si="4"/>
        <v>99.45</v>
      </c>
      <c r="AB6" s="33">
        <f t="shared" si="4"/>
        <v>99.78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128.63999999999999</v>
      </c>
      <c r="BF6" s="33">
        <f t="shared" ref="BF6:BN6" si="7">IF(BF7="",NA(),BF7)</f>
        <v>147.47999999999999</v>
      </c>
      <c r="BG6" s="33">
        <f t="shared" si="7"/>
        <v>125.74</v>
      </c>
      <c r="BH6" s="33">
        <f t="shared" si="7"/>
        <v>97.19</v>
      </c>
      <c r="BI6" s="33">
        <f t="shared" si="7"/>
        <v>71.89</v>
      </c>
      <c r="BJ6" s="33">
        <f t="shared" si="7"/>
        <v>442.18</v>
      </c>
      <c r="BK6" s="33">
        <f t="shared" si="7"/>
        <v>421.01</v>
      </c>
      <c r="BL6" s="33">
        <f t="shared" si="7"/>
        <v>430.64</v>
      </c>
      <c r="BM6" s="33">
        <f t="shared" si="7"/>
        <v>446.63</v>
      </c>
      <c r="BN6" s="33">
        <f t="shared" si="7"/>
        <v>416.91</v>
      </c>
      <c r="BO6" s="32" t="str">
        <f>IF(BO7="","",IF(BO7="-","【-】","【"&amp;SUBSTITUTE(TEXT(BO7,"#,##0.00"),"-","△")&amp;"】"))</f>
        <v>【375.36】</v>
      </c>
      <c r="BP6" s="33">
        <f>IF(BP7="",NA(),BP7)</f>
        <v>56.72</v>
      </c>
      <c r="BQ6" s="33">
        <f t="shared" ref="BQ6:BY6" si="8">IF(BQ7="",NA(),BQ7)</f>
        <v>54.36</v>
      </c>
      <c r="BR6" s="33">
        <f t="shared" si="8"/>
        <v>55.9</v>
      </c>
      <c r="BS6" s="33">
        <f t="shared" si="8"/>
        <v>54.94</v>
      </c>
      <c r="BT6" s="33">
        <f t="shared" si="8"/>
        <v>54.87</v>
      </c>
      <c r="BU6" s="33">
        <f t="shared" si="8"/>
        <v>61.59</v>
      </c>
      <c r="BV6" s="33">
        <f t="shared" si="8"/>
        <v>58.98</v>
      </c>
      <c r="BW6" s="33">
        <f t="shared" si="8"/>
        <v>58.78</v>
      </c>
      <c r="BX6" s="33">
        <f t="shared" si="8"/>
        <v>58.53</v>
      </c>
      <c r="BY6" s="33">
        <f t="shared" si="8"/>
        <v>57.93</v>
      </c>
      <c r="BZ6" s="32" t="str">
        <f>IF(BZ7="","",IF(BZ7="-","【-】","【"&amp;SUBSTITUTE(TEXT(BZ7,"#,##0.00"),"-","△")&amp;"】"))</f>
        <v>【60.44】</v>
      </c>
      <c r="CA6" s="33">
        <f>IF(CA7="",NA(),CA7)</f>
        <v>324.39999999999998</v>
      </c>
      <c r="CB6" s="33">
        <f t="shared" ref="CB6:CJ6" si="9">IF(CB7="",NA(),CB7)</f>
        <v>336.86</v>
      </c>
      <c r="CC6" s="33">
        <f t="shared" si="9"/>
        <v>325.92</v>
      </c>
      <c r="CD6" s="33">
        <f t="shared" si="9"/>
        <v>329.48</v>
      </c>
      <c r="CE6" s="33">
        <f t="shared" si="9"/>
        <v>337.52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46.44</v>
      </c>
      <c r="CM6" s="33">
        <f t="shared" ref="CM6:CU6" si="10">IF(CM7="",NA(),CM7)</f>
        <v>40.92</v>
      </c>
      <c r="CN6" s="33">
        <f t="shared" si="10"/>
        <v>41.77</v>
      </c>
      <c r="CO6" s="33">
        <f t="shared" si="10"/>
        <v>43.06</v>
      </c>
      <c r="CP6" s="33">
        <f t="shared" si="10"/>
        <v>43.71</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342106</v>
      </c>
      <c r="D7" s="35">
        <v>47</v>
      </c>
      <c r="E7" s="35">
        <v>18</v>
      </c>
      <c r="F7" s="35">
        <v>0</v>
      </c>
      <c r="G7" s="35">
        <v>0</v>
      </c>
      <c r="H7" s="35" t="s">
        <v>96</v>
      </c>
      <c r="I7" s="35" t="s">
        <v>97</v>
      </c>
      <c r="J7" s="35" t="s">
        <v>98</v>
      </c>
      <c r="K7" s="35" t="s">
        <v>99</v>
      </c>
      <c r="L7" s="35" t="s">
        <v>100</v>
      </c>
      <c r="M7" s="36" t="s">
        <v>101</v>
      </c>
      <c r="N7" s="36" t="s">
        <v>102</v>
      </c>
      <c r="O7" s="36">
        <v>8.56</v>
      </c>
      <c r="P7" s="36">
        <v>100</v>
      </c>
      <c r="Q7" s="36">
        <v>3499</v>
      </c>
      <c r="R7" s="36">
        <v>38277</v>
      </c>
      <c r="S7" s="36">
        <v>1246.49</v>
      </c>
      <c r="T7" s="36">
        <v>30.71</v>
      </c>
      <c r="U7" s="36">
        <v>3243</v>
      </c>
      <c r="V7" s="36">
        <v>1237.44</v>
      </c>
      <c r="W7" s="36">
        <v>2.62</v>
      </c>
      <c r="X7" s="36">
        <v>112.31</v>
      </c>
      <c r="Y7" s="36">
        <v>134.38</v>
      </c>
      <c r="Z7" s="36">
        <v>100.1</v>
      </c>
      <c r="AA7" s="36">
        <v>99.45</v>
      </c>
      <c r="AB7" s="36">
        <v>99.78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128.63999999999999</v>
      </c>
      <c r="BF7" s="36">
        <v>147.47999999999999</v>
      </c>
      <c r="BG7" s="36">
        <v>125.74</v>
      </c>
      <c r="BH7" s="36">
        <v>97.19</v>
      </c>
      <c r="BI7" s="36">
        <v>71.89</v>
      </c>
      <c r="BJ7" s="36">
        <v>442.18</v>
      </c>
      <c r="BK7" s="36">
        <v>421.01</v>
      </c>
      <c r="BL7" s="36">
        <v>430.64</v>
      </c>
      <c r="BM7" s="36">
        <v>446.63</v>
      </c>
      <c r="BN7" s="36">
        <v>416.91</v>
      </c>
      <c r="BO7" s="36">
        <v>375.36</v>
      </c>
      <c r="BP7" s="36">
        <v>56.72</v>
      </c>
      <c r="BQ7" s="36">
        <v>54.36</v>
      </c>
      <c r="BR7" s="36">
        <v>55.9</v>
      </c>
      <c r="BS7" s="36">
        <v>54.94</v>
      </c>
      <c r="BT7" s="36">
        <v>54.87</v>
      </c>
      <c r="BU7" s="36">
        <v>61.59</v>
      </c>
      <c r="BV7" s="36">
        <v>58.98</v>
      </c>
      <c r="BW7" s="36">
        <v>58.78</v>
      </c>
      <c r="BX7" s="36">
        <v>58.53</v>
      </c>
      <c r="BY7" s="36">
        <v>57.93</v>
      </c>
      <c r="BZ7" s="36">
        <v>60.44</v>
      </c>
      <c r="CA7" s="36">
        <v>324.39999999999998</v>
      </c>
      <c r="CB7" s="36">
        <v>336.86</v>
      </c>
      <c r="CC7" s="36">
        <v>325.92</v>
      </c>
      <c r="CD7" s="36">
        <v>329.48</v>
      </c>
      <c r="CE7" s="36">
        <v>337.52</v>
      </c>
      <c r="CF7" s="36">
        <v>242.92</v>
      </c>
      <c r="CG7" s="36">
        <v>253.84</v>
      </c>
      <c r="CH7" s="36">
        <v>257.02999999999997</v>
      </c>
      <c r="CI7" s="36">
        <v>266.57</v>
      </c>
      <c r="CJ7" s="36">
        <v>276.93</v>
      </c>
      <c r="CK7" s="36">
        <v>267.61</v>
      </c>
      <c r="CL7" s="36">
        <v>46.44</v>
      </c>
      <c r="CM7" s="36">
        <v>40.92</v>
      </c>
      <c r="CN7" s="36">
        <v>41.77</v>
      </c>
      <c r="CO7" s="36">
        <v>43.06</v>
      </c>
      <c r="CP7" s="36">
        <v>43.71</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2016-02-25T08:02:42Z</cp:lastPrinted>
  <dcterms:created xsi:type="dcterms:W3CDTF">2016-02-03T09:26:19Z</dcterms:created>
  <dcterms:modified xsi:type="dcterms:W3CDTF">2017-01-19T04:15:53Z</dcterms:modified>
  <cp:category/>
</cp:coreProperties>
</file>