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520" windowHeight="10050" tabRatio="667" activeTab="0"/>
  </bookViews>
  <sheets>
    <sheet name="5月31日 " sheetId="1" r:id="rId1"/>
  </sheets>
  <definedNames/>
  <calcPr fullCalcOnLoad="1"/>
</workbook>
</file>

<file path=xl/sharedStrings.xml><?xml version="1.0" encoding="utf-8"?>
<sst xmlns="http://schemas.openxmlformats.org/spreadsheetml/2006/main" count="133" uniqueCount="47">
  <si>
    <t>男</t>
  </si>
  <si>
    <t>女</t>
  </si>
  <si>
    <t>計</t>
  </si>
  <si>
    <t>世帯数</t>
  </si>
  <si>
    <t>人　　　　　　口</t>
  </si>
  <si>
    <t>６５歳以上の人口</t>
  </si>
  <si>
    <t>率</t>
  </si>
  <si>
    <t>庄原市</t>
  </si>
  <si>
    <t>（旧１市６町毎の状況）</t>
  </si>
  <si>
    <t>庄原</t>
  </si>
  <si>
    <t>西城</t>
  </si>
  <si>
    <t>東城</t>
  </si>
  <si>
    <t>口和</t>
  </si>
  <si>
    <t>高野</t>
  </si>
  <si>
    <t>比和</t>
  </si>
  <si>
    <t>総領</t>
  </si>
  <si>
    <t>合計</t>
  </si>
  <si>
    <t>（年齢別人口）</t>
  </si>
  <si>
    <t>年　　　齢</t>
  </si>
  <si>
    <t>　　　0歳～　　4歳</t>
  </si>
  <si>
    <t>　　６０歳～　６４歳</t>
  </si>
  <si>
    <t>　　　5歳～　　9歳</t>
  </si>
  <si>
    <t>　　６５歳～　６９歳</t>
  </si>
  <si>
    <t>　　１０歳～　１４歳</t>
  </si>
  <si>
    <t>　　７０歳～　７４歳</t>
  </si>
  <si>
    <t>　　１５歳～　１９歳</t>
  </si>
  <si>
    <t>　　７５歳～　７９歳</t>
  </si>
  <si>
    <t>　　２０歳～　２４歳</t>
  </si>
  <si>
    <t>　　８０歳～　８４歳</t>
  </si>
  <si>
    <t>　　２５歳～　２９歳</t>
  </si>
  <si>
    <t>　　８５歳～　８９歳</t>
  </si>
  <si>
    <t>　　３０歳～　３４歳</t>
  </si>
  <si>
    <t>　　９０歳～　９４歳</t>
  </si>
  <si>
    <t>　　３５歳～　３９歳</t>
  </si>
  <si>
    <t>　　９５歳～　９９歳</t>
  </si>
  <si>
    <t>　　４０歳～　４４歳</t>
  </si>
  <si>
    <t>　１００歳～１０４歳</t>
  </si>
  <si>
    <t>　　４５歳～　４９歳</t>
  </si>
  <si>
    <t>　１０５歳～１０９歳</t>
  </si>
  <si>
    <t>　　５０歳～　５４歳</t>
  </si>
  <si>
    <t>　１１０歳～</t>
  </si>
  <si>
    <t>　　５５歳～　５９歳</t>
  </si>
  <si>
    <t>合　　　計</t>
  </si>
  <si>
    <t>※世帯数</t>
  </si>
  <si>
    <t>※世帯数は、日本人と同居の世帯も含むものである。</t>
  </si>
  <si>
    <t>住民基本台帳人口・世帯数（令和元年5月31日現在、外国人を含む）</t>
  </si>
  <si>
    <t>上記のうち 外国人の人口・世帯数（令和元年5月31日現在）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</si>
</sst>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_);[Red]\(#,##0\)"/>
    <numFmt numFmtId="179" formatCode="0.0%"/>
    <numFmt numFmtId="180" formatCode="0.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3.2"/>
      <color indexed="12"/>
      <name val="ＭＳ Ｐゴシック"/>
      <family val="3"/>
    </font>
    <font>
      <u val="single"/>
      <sz val="13.2"/>
      <color indexed="36"/>
      <name val="ＭＳ Ｐゴシック"/>
      <family val="3"/>
    </font>
    <font>
      <b/>
      <sz val="12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66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38" fontId="5" fillId="0" borderId="16" xfId="49" applyFont="1" applyBorder="1" applyAlignment="1">
      <alignment vertical="center"/>
    </xf>
    <xf numFmtId="38" fontId="5" fillId="0" borderId="17" xfId="49" applyFont="1" applyBorder="1" applyAlignment="1">
      <alignment vertical="center"/>
    </xf>
    <xf numFmtId="38" fontId="5" fillId="0" borderId="18" xfId="49" applyFont="1" applyBorder="1" applyAlignment="1">
      <alignment vertical="center"/>
    </xf>
    <xf numFmtId="179" fontId="5" fillId="0" borderId="18" xfId="49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38" fontId="5" fillId="0" borderId="12" xfId="49" applyFont="1" applyBorder="1" applyAlignment="1">
      <alignment vertical="center"/>
    </xf>
    <xf numFmtId="38" fontId="5" fillId="0" borderId="13" xfId="49" applyFont="1" applyBorder="1" applyAlignment="1">
      <alignment vertical="center"/>
    </xf>
    <xf numFmtId="38" fontId="5" fillId="0" borderId="14" xfId="49" applyFont="1" applyBorder="1" applyAlignment="1">
      <alignment vertical="center"/>
    </xf>
    <xf numFmtId="38" fontId="5" fillId="0" borderId="19" xfId="49" applyFont="1" applyBorder="1" applyAlignment="1">
      <alignment vertical="center"/>
    </xf>
    <xf numFmtId="179" fontId="5" fillId="0" borderId="14" xfId="49" applyNumberFormat="1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38" fontId="5" fillId="0" borderId="22" xfId="49" applyFont="1" applyBorder="1" applyAlignment="1">
      <alignment vertical="center"/>
    </xf>
    <xf numFmtId="38" fontId="5" fillId="0" borderId="23" xfId="49" applyFont="1" applyBorder="1" applyAlignment="1">
      <alignment vertical="center"/>
    </xf>
    <xf numFmtId="179" fontId="5" fillId="0" borderId="24" xfId="49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38" fontId="5" fillId="0" borderId="0" xfId="49" applyFont="1" applyBorder="1" applyAlignment="1">
      <alignment vertical="center"/>
    </xf>
    <xf numFmtId="38" fontId="5" fillId="0" borderId="25" xfId="49" applyFont="1" applyBorder="1" applyAlignment="1">
      <alignment vertical="center"/>
    </xf>
    <xf numFmtId="49" fontId="6" fillId="0" borderId="25" xfId="49" applyNumberFormat="1" applyFont="1" applyBorder="1" applyAlignment="1">
      <alignment horizontal="center" vertical="center"/>
    </xf>
    <xf numFmtId="49" fontId="6" fillId="0" borderId="0" xfId="49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177" fontId="5" fillId="0" borderId="14" xfId="49" applyNumberFormat="1" applyFont="1" applyBorder="1" applyAlignment="1">
      <alignment vertical="center"/>
    </xf>
    <xf numFmtId="177" fontId="5" fillId="0" borderId="19" xfId="49" applyNumberFormat="1" applyFont="1" applyBorder="1" applyAlignment="1">
      <alignment vertical="center"/>
    </xf>
    <xf numFmtId="177" fontId="5" fillId="0" borderId="13" xfId="49" applyNumberFormat="1" applyFont="1" applyBorder="1" applyAlignment="1">
      <alignment vertical="center"/>
    </xf>
    <xf numFmtId="177" fontId="5" fillId="0" borderId="22" xfId="49" applyNumberFormat="1" applyFont="1" applyBorder="1" applyAlignment="1">
      <alignment vertical="center"/>
    </xf>
    <xf numFmtId="177" fontId="5" fillId="0" borderId="26" xfId="49" applyNumberFormat="1" applyFont="1" applyBorder="1" applyAlignment="1">
      <alignment vertical="center"/>
    </xf>
    <xf numFmtId="38" fontId="5" fillId="0" borderId="17" xfId="49" applyNumberFormat="1" applyFont="1" applyBorder="1" applyAlignment="1">
      <alignment vertical="center"/>
    </xf>
    <xf numFmtId="38" fontId="5" fillId="0" borderId="26" xfId="49" applyFont="1" applyBorder="1" applyAlignment="1">
      <alignment vertical="center"/>
    </xf>
    <xf numFmtId="177" fontId="5" fillId="0" borderId="19" xfId="49" applyNumberFormat="1" applyFont="1" applyBorder="1" applyAlignment="1">
      <alignment vertical="center"/>
    </xf>
    <xf numFmtId="177" fontId="5" fillId="0" borderId="13" xfId="49" applyNumberFormat="1" applyFont="1" applyBorder="1" applyAlignment="1">
      <alignment vertical="center"/>
    </xf>
    <xf numFmtId="177" fontId="5" fillId="0" borderId="26" xfId="49" applyNumberFormat="1" applyFont="1" applyBorder="1" applyAlignment="1">
      <alignment vertical="center"/>
    </xf>
    <xf numFmtId="177" fontId="5" fillId="0" borderId="17" xfId="49" applyNumberFormat="1" applyFont="1" applyBorder="1" applyAlignment="1">
      <alignment vertical="center"/>
    </xf>
    <xf numFmtId="177" fontId="0" fillId="0" borderId="0" xfId="0" applyNumberForma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5" fillId="0" borderId="32" xfId="0" applyFont="1" applyBorder="1" applyAlignment="1">
      <alignment vertical="center"/>
    </xf>
    <xf numFmtId="0" fontId="0" fillId="0" borderId="32" xfId="0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33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5" fillId="0" borderId="34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5" fillId="0" borderId="2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73"/>
  <sheetViews>
    <sheetView tabSelected="1" zoomScalePageLayoutView="0" workbookViewId="0" topLeftCell="A1">
      <selection activeCell="C9" sqref="C9"/>
    </sheetView>
  </sheetViews>
  <sheetFormatPr defaultColWidth="9.00390625" defaultRowHeight="13.5"/>
  <cols>
    <col min="7" max="7" width="10.00390625" style="0" bestFit="1" customWidth="1"/>
  </cols>
  <sheetData>
    <row r="2" spans="1:10" ht="14.25">
      <c r="A2" s="41" t="s">
        <v>45</v>
      </c>
      <c r="B2" s="41"/>
      <c r="C2" s="41"/>
      <c r="D2" s="41"/>
      <c r="E2" s="41"/>
      <c r="F2" s="41"/>
      <c r="G2" s="41"/>
      <c r="H2" s="41"/>
      <c r="I2" s="41"/>
      <c r="J2" s="41"/>
    </row>
    <row r="3" spans="1:10" ht="14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5" thickBo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4.25">
      <c r="A5" s="42"/>
      <c r="B5" s="44" t="s">
        <v>3</v>
      </c>
      <c r="C5" s="46" t="s">
        <v>4</v>
      </c>
      <c r="D5" s="46"/>
      <c r="E5" s="47"/>
      <c r="F5" s="48" t="s">
        <v>5</v>
      </c>
      <c r="G5" s="49"/>
      <c r="H5" s="49"/>
      <c r="I5" s="49"/>
      <c r="J5" s="50"/>
    </row>
    <row r="6" spans="1:10" ht="14.25">
      <c r="A6" s="43"/>
      <c r="B6" s="45"/>
      <c r="C6" s="5" t="s">
        <v>0</v>
      </c>
      <c r="D6" s="5" t="s">
        <v>1</v>
      </c>
      <c r="E6" s="6" t="s">
        <v>2</v>
      </c>
      <c r="F6" s="4" t="s">
        <v>3</v>
      </c>
      <c r="G6" s="5" t="s">
        <v>0</v>
      </c>
      <c r="H6" s="5" t="s">
        <v>1</v>
      </c>
      <c r="I6" s="5" t="s">
        <v>2</v>
      </c>
      <c r="J6" s="6" t="s">
        <v>6</v>
      </c>
    </row>
    <row r="7" spans="1:10" ht="15" thickBot="1">
      <c r="A7" s="7" t="s">
        <v>7</v>
      </c>
      <c r="B7" s="8">
        <v>15558</v>
      </c>
      <c r="C7" s="9">
        <v>16738</v>
      </c>
      <c r="D7" s="9">
        <v>18443</v>
      </c>
      <c r="E7" s="10">
        <f>C7+D7</f>
        <v>35181</v>
      </c>
      <c r="F7" s="8">
        <v>10195</v>
      </c>
      <c r="G7" s="9">
        <v>6218</v>
      </c>
      <c r="H7" s="9">
        <v>8704</v>
      </c>
      <c r="I7" s="10">
        <f>SUM(G7:H7)</f>
        <v>14922</v>
      </c>
      <c r="J7" s="11">
        <f>ROUND(I7/E7,3)</f>
        <v>0.424</v>
      </c>
    </row>
    <row r="8" spans="1:10" ht="14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4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5" thickBot="1">
      <c r="A10" s="51" t="s">
        <v>8</v>
      </c>
      <c r="B10" s="51"/>
      <c r="C10" s="52"/>
      <c r="D10" s="1"/>
      <c r="E10" s="1"/>
      <c r="F10" s="1"/>
      <c r="G10" s="1"/>
      <c r="H10" s="1"/>
      <c r="I10" s="1"/>
      <c r="J10" s="1"/>
    </row>
    <row r="11" spans="1:10" ht="14.25">
      <c r="A11" s="53"/>
      <c r="B11" s="44" t="s">
        <v>3</v>
      </c>
      <c r="C11" s="46" t="s">
        <v>4</v>
      </c>
      <c r="D11" s="46"/>
      <c r="E11" s="47"/>
      <c r="F11" s="55" t="s">
        <v>5</v>
      </c>
      <c r="G11" s="49"/>
      <c r="H11" s="49"/>
      <c r="I11" s="49"/>
      <c r="J11" s="50"/>
    </row>
    <row r="12" spans="1:10" ht="14.25">
      <c r="A12" s="54"/>
      <c r="B12" s="45"/>
      <c r="C12" s="5" t="s">
        <v>0</v>
      </c>
      <c r="D12" s="5" t="s">
        <v>1</v>
      </c>
      <c r="E12" s="6" t="s">
        <v>2</v>
      </c>
      <c r="F12" s="12" t="s">
        <v>3</v>
      </c>
      <c r="G12" s="5" t="s">
        <v>0</v>
      </c>
      <c r="H12" s="5" t="s">
        <v>1</v>
      </c>
      <c r="I12" s="5" t="s">
        <v>2</v>
      </c>
      <c r="J12" s="6" t="s">
        <v>6</v>
      </c>
    </row>
    <row r="13" spans="1:10" ht="14.25">
      <c r="A13" s="13" t="s">
        <v>9</v>
      </c>
      <c r="B13" s="14">
        <v>7936</v>
      </c>
      <c r="C13" s="15">
        <v>8587</v>
      </c>
      <c r="D13" s="15">
        <v>9304</v>
      </c>
      <c r="E13" s="16">
        <f>SUM(C13:D13)</f>
        <v>17891</v>
      </c>
      <c r="F13" s="17">
        <v>4520</v>
      </c>
      <c r="G13" s="15">
        <v>2758</v>
      </c>
      <c r="H13" s="15">
        <v>3876</v>
      </c>
      <c r="I13" s="16">
        <f>SUM(G13:H13)</f>
        <v>6634</v>
      </c>
      <c r="J13" s="18">
        <f aca="true" t="shared" si="0" ref="J13:J20">ROUND(I13/E13,3)</f>
        <v>0.371</v>
      </c>
    </row>
    <row r="14" spans="1:10" ht="14.25">
      <c r="A14" s="13" t="s">
        <v>10</v>
      </c>
      <c r="B14" s="14">
        <v>1421</v>
      </c>
      <c r="C14" s="15">
        <v>1584</v>
      </c>
      <c r="D14" s="15">
        <v>1767</v>
      </c>
      <c r="E14" s="16">
        <f aca="true" t="shared" si="1" ref="E14:E19">SUM(C14:D14)</f>
        <v>3351</v>
      </c>
      <c r="F14" s="17">
        <v>1101</v>
      </c>
      <c r="G14" s="15">
        <v>695</v>
      </c>
      <c r="H14" s="15">
        <v>977</v>
      </c>
      <c r="I14" s="16">
        <f aca="true" t="shared" si="2" ref="I14:I19">SUM(G14:H14)</f>
        <v>1672</v>
      </c>
      <c r="J14" s="18">
        <f t="shared" si="0"/>
        <v>0.499</v>
      </c>
    </row>
    <row r="15" spans="1:10" ht="14.25">
      <c r="A15" s="13" t="s">
        <v>11</v>
      </c>
      <c r="B15" s="14">
        <v>3504</v>
      </c>
      <c r="C15" s="15">
        <v>3574</v>
      </c>
      <c r="D15" s="15">
        <v>4015</v>
      </c>
      <c r="E15" s="16">
        <f t="shared" si="1"/>
        <v>7589</v>
      </c>
      <c r="F15" s="17">
        <v>2457</v>
      </c>
      <c r="G15" s="15">
        <v>1475</v>
      </c>
      <c r="H15" s="15">
        <v>2045</v>
      </c>
      <c r="I15" s="16">
        <f t="shared" si="2"/>
        <v>3520</v>
      </c>
      <c r="J15" s="18">
        <f t="shared" si="0"/>
        <v>0.464</v>
      </c>
    </row>
    <row r="16" spans="1:10" ht="14.25">
      <c r="A16" s="13" t="s">
        <v>12</v>
      </c>
      <c r="B16" s="14">
        <v>802</v>
      </c>
      <c r="C16" s="15">
        <v>972</v>
      </c>
      <c r="D16" s="15">
        <v>992</v>
      </c>
      <c r="E16" s="16">
        <f t="shared" si="1"/>
        <v>1964</v>
      </c>
      <c r="F16" s="17">
        <v>639</v>
      </c>
      <c r="G16" s="15">
        <v>400</v>
      </c>
      <c r="H16" s="15">
        <v>538</v>
      </c>
      <c r="I16" s="16">
        <f t="shared" si="2"/>
        <v>938</v>
      </c>
      <c r="J16" s="18">
        <f t="shared" si="0"/>
        <v>0.478</v>
      </c>
    </row>
    <row r="17" spans="1:10" ht="14.25">
      <c r="A17" s="13" t="s">
        <v>13</v>
      </c>
      <c r="B17" s="14">
        <v>675</v>
      </c>
      <c r="C17" s="15">
        <v>815</v>
      </c>
      <c r="D17" s="15">
        <v>919</v>
      </c>
      <c r="E17" s="16">
        <f t="shared" si="1"/>
        <v>1734</v>
      </c>
      <c r="F17" s="17">
        <v>562</v>
      </c>
      <c r="G17" s="15">
        <v>370</v>
      </c>
      <c r="H17" s="15">
        <v>482</v>
      </c>
      <c r="I17" s="16">
        <f t="shared" si="2"/>
        <v>852</v>
      </c>
      <c r="J17" s="18">
        <f t="shared" si="0"/>
        <v>0.491</v>
      </c>
    </row>
    <row r="18" spans="1:10" ht="14.25">
      <c r="A18" s="13" t="s">
        <v>14</v>
      </c>
      <c r="B18" s="14">
        <v>606</v>
      </c>
      <c r="C18" s="15">
        <v>608</v>
      </c>
      <c r="D18" s="15">
        <v>724</v>
      </c>
      <c r="E18" s="16">
        <f t="shared" si="1"/>
        <v>1332</v>
      </c>
      <c r="F18" s="17">
        <v>479</v>
      </c>
      <c r="G18" s="15">
        <v>286</v>
      </c>
      <c r="H18" s="15">
        <v>422</v>
      </c>
      <c r="I18" s="16">
        <f t="shared" si="2"/>
        <v>708</v>
      </c>
      <c r="J18" s="18">
        <f t="shared" si="0"/>
        <v>0.532</v>
      </c>
    </row>
    <row r="19" spans="1:10" ht="14.25">
      <c r="A19" s="13" t="s">
        <v>15</v>
      </c>
      <c r="B19" s="14">
        <v>614</v>
      </c>
      <c r="C19" s="15">
        <v>598</v>
      </c>
      <c r="D19" s="15">
        <v>722</v>
      </c>
      <c r="E19" s="16">
        <f t="shared" si="1"/>
        <v>1320</v>
      </c>
      <c r="F19" s="17">
        <v>437</v>
      </c>
      <c r="G19" s="15">
        <v>234</v>
      </c>
      <c r="H19" s="15">
        <v>364</v>
      </c>
      <c r="I19" s="16">
        <f t="shared" si="2"/>
        <v>598</v>
      </c>
      <c r="J19" s="18">
        <f t="shared" si="0"/>
        <v>0.453</v>
      </c>
    </row>
    <row r="20" spans="1:10" ht="15" thickBot="1">
      <c r="A20" s="19" t="s">
        <v>16</v>
      </c>
      <c r="B20" s="20">
        <f aca="true" t="shared" si="3" ref="B20:H20">SUM(B13:B19)</f>
        <v>15558</v>
      </c>
      <c r="C20" s="20">
        <f t="shared" si="3"/>
        <v>16738</v>
      </c>
      <c r="D20" s="20">
        <f t="shared" si="3"/>
        <v>18443</v>
      </c>
      <c r="E20" s="20">
        <f t="shared" si="3"/>
        <v>35181</v>
      </c>
      <c r="F20" s="35">
        <f t="shared" si="3"/>
        <v>10195</v>
      </c>
      <c r="G20" s="20">
        <f t="shared" si="3"/>
        <v>6218</v>
      </c>
      <c r="H20" s="20">
        <f t="shared" si="3"/>
        <v>8704</v>
      </c>
      <c r="I20" s="21">
        <f>SUM(I13:I19)</f>
        <v>14922</v>
      </c>
      <c r="J20" s="22">
        <f t="shared" si="0"/>
        <v>0.424</v>
      </c>
    </row>
    <row r="21" spans="1:10" ht="14.25">
      <c r="A21" s="23"/>
      <c r="B21" s="24"/>
      <c r="C21" s="24"/>
      <c r="D21" s="24"/>
      <c r="E21" s="24"/>
      <c r="F21" s="24"/>
      <c r="G21" s="24"/>
      <c r="H21" s="24"/>
      <c r="I21" s="25"/>
      <c r="J21" s="26"/>
    </row>
    <row r="22" spans="1:10" ht="14.25">
      <c r="A22" s="23"/>
      <c r="B22" s="24"/>
      <c r="C22" s="24"/>
      <c r="D22" s="24"/>
      <c r="E22" s="24"/>
      <c r="F22" s="24"/>
      <c r="G22" s="24"/>
      <c r="H22" s="24"/>
      <c r="I22" s="24"/>
      <c r="J22" s="27"/>
    </row>
    <row r="23" spans="1:10" ht="15" thickBot="1">
      <c r="A23" s="51" t="s">
        <v>17</v>
      </c>
      <c r="B23" s="51"/>
      <c r="C23" s="1"/>
      <c r="D23" s="1"/>
      <c r="E23" s="1"/>
      <c r="F23" s="1"/>
      <c r="G23" s="1"/>
      <c r="H23" s="1"/>
      <c r="I23" s="1"/>
      <c r="J23" s="1"/>
    </row>
    <row r="24" spans="1:10" ht="14.25">
      <c r="A24" s="55" t="s">
        <v>18</v>
      </c>
      <c r="B24" s="56"/>
      <c r="C24" s="2" t="s">
        <v>0</v>
      </c>
      <c r="D24" s="2" t="s">
        <v>1</v>
      </c>
      <c r="E24" s="3" t="s">
        <v>2</v>
      </c>
      <c r="F24" s="55" t="s">
        <v>18</v>
      </c>
      <c r="G24" s="56"/>
      <c r="H24" s="2" t="s">
        <v>0</v>
      </c>
      <c r="I24" s="2" t="s">
        <v>1</v>
      </c>
      <c r="J24" s="3" t="s">
        <v>2</v>
      </c>
    </row>
    <row r="25" spans="1:10" ht="14.25">
      <c r="A25" s="57" t="s">
        <v>19</v>
      </c>
      <c r="B25" s="58"/>
      <c r="C25" s="15">
        <v>515</v>
      </c>
      <c r="D25" s="15">
        <v>544</v>
      </c>
      <c r="E25" s="16">
        <f aca="true" t="shared" si="4" ref="E25:E36">C25+D25</f>
        <v>1059</v>
      </c>
      <c r="F25" s="57" t="s">
        <v>20</v>
      </c>
      <c r="G25" s="59"/>
      <c r="H25" s="15">
        <v>1268</v>
      </c>
      <c r="I25" s="15">
        <v>1297</v>
      </c>
      <c r="J25" s="16">
        <f>SUM(H25:I25)</f>
        <v>2565</v>
      </c>
    </row>
    <row r="26" spans="1:10" ht="14.25">
      <c r="A26" s="57" t="s">
        <v>21</v>
      </c>
      <c r="B26" s="58"/>
      <c r="C26" s="15">
        <v>647</v>
      </c>
      <c r="D26" s="15">
        <v>586</v>
      </c>
      <c r="E26" s="16">
        <f t="shared" si="4"/>
        <v>1233</v>
      </c>
      <c r="F26" s="57" t="s">
        <v>22</v>
      </c>
      <c r="G26" s="59"/>
      <c r="H26" s="15">
        <v>1609</v>
      </c>
      <c r="I26" s="15">
        <v>1548</v>
      </c>
      <c r="J26" s="16">
        <f aca="true" t="shared" si="5" ref="J26:J35">SUM(H26:I26)</f>
        <v>3157</v>
      </c>
    </row>
    <row r="27" spans="1:10" ht="14.25">
      <c r="A27" s="57" t="s">
        <v>23</v>
      </c>
      <c r="B27" s="58"/>
      <c r="C27" s="15">
        <v>734</v>
      </c>
      <c r="D27" s="15">
        <v>649</v>
      </c>
      <c r="E27" s="16">
        <f t="shared" si="4"/>
        <v>1383</v>
      </c>
      <c r="F27" s="57" t="s">
        <v>24</v>
      </c>
      <c r="G27" s="59"/>
      <c r="H27" s="15">
        <v>1435</v>
      </c>
      <c r="I27" s="15">
        <v>1500</v>
      </c>
      <c r="J27" s="16">
        <f t="shared" si="5"/>
        <v>2935</v>
      </c>
    </row>
    <row r="28" spans="1:10" ht="14.25">
      <c r="A28" s="57" t="s">
        <v>25</v>
      </c>
      <c r="B28" s="58"/>
      <c r="C28" s="15">
        <v>708</v>
      </c>
      <c r="D28" s="15">
        <v>676</v>
      </c>
      <c r="E28" s="16">
        <f t="shared" si="4"/>
        <v>1384</v>
      </c>
      <c r="F28" s="57" t="s">
        <v>26</v>
      </c>
      <c r="G28" s="59"/>
      <c r="H28" s="15">
        <v>992</v>
      </c>
      <c r="I28" s="15">
        <v>1363</v>
      </c>
      <c r="J28" s="16">
        <f t="shared" si="5"/>
        <v>2355</v>
      </c>
    </row>
    <row r="29" spans="1:10" ht="14.25">
      <c r="A29" s="57" t="s">
        <v>27</v>
      </c>
      <c r="B29" s="58"/>
      <c r="C29" s="15">
        <v>686</v>
      </c>
      <c r="D29" s="15">
        <v>591</v>
      </c>
      <c r="E29" s="16">
        <f t="shared" si="4"/>
        <v>1277</v>
      </c>
      <c r="F29" s="57" t="s">
        <v>28</v>
      </c>
      <c r="G29" s="59"/>
      <c r="H29" s="15">
        <v>944</v>
      </c>
      <c r="I29" s="15">
        <v>1550</v>
      </c>
      <c r="J29" s="16">
        <f t="shared" si="5"/>
        <v>2494</v>
      </c>
    </row>
    <row r="30" spans="1:10" ht="14.25">
      <c r="A30" s="57" t="s">
        <v>29</v>
      </c>
      <c r="B30" s="58"/>
      <c r="C30" s="15">
        <v>654</v>
      </c>
      <c r="D30" s="15">
        <v>532</v>
      </c>
      <c r="E30" s="16">
        <f t="shared" si="4"/>
        <v>1186</v>
      </c>
      <c r="F30" s="57" t="s">
        <v>30</v>
      </c>
      <c r="G30" s="59"/>
      <c r="H30" s="15">
        <v>775</v>
      </c>
      <c r="I30" s="15">
        <v>1457</v>
      </c>
      <c r="J30" s="16">
        <f t="shared" si="5"/>
        <v>2232</v>
      </c>
    </row>
    <row r="31" spans="1:10" ht="14.25">
      <c r="A31" s="57" t="s">
        <v>31</v>
      </c>
      <c r="B31" s="58"/>
      <c r="C31" s="15">
        <v>730</v>
      </c>
      <c r="D31" s="15">
        <v>609</v>
      </c>
      <c r="E31" s="16">
        <f>C31+D31</f>
        <v>1339</v>
      </c>
      <c r="F31" s="57" t="s">
        <v>32</v>
      </c>
      <c r="G31" s="59"/>
      <c r="H31" s="15">
        <v>380</v>
      </c>
      <c r="I31" s="15">
        <v>908</v>
      </c>
      <c r="J31" s="16">
        <f t="shared" si="5"/>
        <v>1288</v>
      </c>
    </row>
    <row r="32" spans="1:10" ht="14.25">
      <c r="A32" s="57" t="s">
        <v>33</v>
      </c>
      <c r="B32" s="58"/>
      <c r="C32" s="15">
        <v>827</v>
      </c>
      <c r="D32" s="15">
        <v>736</v>
      </c>
      <c r="E32" s="16">
        <f t="shared" si="4"/>
        <v>1563</v>
      </c>
      <c r="F32" s="57" t="s">
        <v>34</v>
      </c>
      <c r="G32" s="59"/>
      <c r="H32" s="15">
        <v>72</v>
      </c>
      <c r="I32" s="15">
        <v>324</v>
      </c>
      <c r="J32" s="16">
        <f t="shared" si="5"/>
        <v>396</v>
      </c>
    </row>
    <row r="33" spans="1:10" ht="14.25">
      <c r="A33" s="57" t="s">
        <v>35</v>
      </c>
      <c r="B33" s="58"/>
      <c r="C33" s="15">
        <v>927</v>
      </c>
      <c r="D33" s="15">
        <v>875</v>
      </c>
      <c r="E33" s="16">
        <f t="shared" si="4"/>
        <v>1802</v>
      </c>
      <c r="F33" s="57" t="s">
        <v>36</v>
      </c>
      <c r="G33" s="59"/>
      <c r="H33" s="15">
        <v>11</v>
      </c>
      <c r="I33" s="15">
        <v>49</v>
      </c>
      <c r="J33" s="16">
        <f t="shared" si="5"/>
        <v>60</v>
      </c>
    </row>
    <row r="34" spans="1:10" ht="14.25">
      <c r="A34" s="57" t="s">
        <v>37</v>
      </c>
      <c r="B34" s="58"/>
      <c r="C34" s="15">
        <v>963</v>
      </c>
      <c r="D34" s="15">
        <v>869</v>
      </c>
      <c r="E34" s="16">
        <f t="shared" si="4"/>
        <v>1832</v>
      </c>
      <c r="F34" s="57" t="s">
        <v>38</v>
      </c>
      <c r="G34" s="59"/>
      <c r="H34" s="15">
        <v>0</v>
      </c>
      <c r="I34" s="15">
        <v>5</v>
      </c>
      <c r="J34" s="16">
        <f t="shared" si="5"/>
        <v>5</v>
      </c>
    </row>
    <row r="35" spans="1:10" ht="14.25">
      <c r="A35" s="57" t="s">
        <v>39</v>
      </c>
      <c r="B35" s="58"/>
      <c r="C35" s="15">
        <v>874</v>
      </c>
      <c r="D35" s="15">
        <v>788</v>
      </c>
      <c r="E35" s="16">
        <f t="shared" si="4"/>
        <v>1662</v>
      </c>
      <c r="F35" s="57" t="s">
        <v>40</v>
      </c>
      <c r="G35" s="59"/>
      <c r="H35" s="15">
        <v>0</v>
      </c>
      <c r="I35" s="15">
        <v>0</v>
      </c>
      <c r="J35" s="16">
        <f t="shared" si="5"/>
        <v>0</v>
      </c>
    </row>
    <row r="36" spans="1:10" ht="15" thickBot="1">
      <c r="A36" s="60" t="s">
        <v>41</v>
      </c>
      <c r="B36" s="61"/>
      <c r="C36" s="9">
        <v>987</v>
      </c>
      <c r="D36" s="9">
        <v>987</v>
      </c>
      <c r="E36" s="10">
        <f t="shared" si="4"/>
        <v>1974</v>
      </c>
      <c r="F36" s="62" t="s">
        <v>42</v>
      </c>
      <c r="G36" s="63"/>
      <c r="H36" s="9">
        <f>C25+C26+C27+C28+C29+C30+C31+C32+C33+C34+C35+C36+H25+H26+H27+H28+H29+H30+H31+H32+H33+H34+H35</f>
        <v>16738</v>
      </c>
      <c r="I36" s="9">
        <f>D25+D26+D27+D28+D29+D30+D31+D32+D33+D34+D35+D36+I25+I26+I27+I28+I29+I30+I31+I32+I33+I34+I35</f>
        <v>18443</v>
      </c>
      <c r="J36" s="10">
        <f>SUM(E25:E36,J25:J35)</f>
        <v>35181</v>
      </c>
    </row>
    <row r="37" spans="1:10" ht="14.25">
      <c r="A37" s="64"/>
      <c r="B37" s="65"/>
      <c r="C37" s="28"/>
      <c r="D37" s="28"/>
      <c r="E37" s="28"/>
      <c r="F37" s="28"/>
      <c r="G37" s="28"/>
      <c r="H37" s="28"/>
      <c r="I37" s="28"/>
      <c r="J37" s="28"/>
    </row>
    <row r="38" spans="1:10" ht="14.25">
      <c r="A38" s="28"/>
      <c r="B38" s="28"/>
      <c r="C38" s="28"/>
      <c r="D38" s="28"/>
      <c r="E38" s="28"/>
      <c r="F38" s="28"/>
      <c r="G38" s="28"/>
      <c r="H38" s="28"/>
      <c r="I38" s="28"/>
      <c r="J38" s="28"/>
    </row>
    <row r="39" spans="1:10" ht="14.25">
      <c r="A39" s="41" t="s">
        <v>46</v>
      </c>
      <c r="B39" s="41"/>
      <c r="C39" s="41"/>
      <c r="D39" s="41"/>
      <c r="E39" s="41"/>
      <c r="F39" s="41"/>
      <c r="G39" s="41"/>
      <c r="H39" s="41"/>
      <c r="I39" s="41"/>
      <c r="J39" s="41"/>
    </row>
    <row r="40" spans="1:10" ht="14.2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" thickBot="1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4.25">
      <c r="A42" s="42"/>
      <c r="B42" s="44" t="s">
        <v>43</v>
      </c>
      <c r="C42" s="46" t="s">
        <v>4</v>
      </c>
      <c r="D42" s="46"/>
      <c r="E42" s="47"/>
      <c r="F42" s="48" t="s">
        <v>5</v>
      </c>
      <c r="G42" s="49"/>
      <c r="H42" s="49"/>
      <c r="I42" s="49"/>
      <c r="J42" s="50"/>
    </row>
    <row r="43" spans="1:10" ht="14.25">
      <c r="A43" s="43"/>
      <c r="B43" s="45"/>
      <c r="C43" s="5" t="s">
        <v>0</v>
      </c>
      <c r="D43" s="5" t="s">
        <v>1</v>
      </c>
      <c r="E43" s="6" t="s">
        <v>2</v>
      </c>
      <c r="F43" s="4" t="s">
        <v>3</v>
      </c>
      <c r="G43" s="5" t="s">
        <v>0</v>
      </c>
      <c r="H43" s="5" t="s">
        <v>1</v>
      </c>
      <c r="I43" s="5" t="s">
        <v>2</v>
      </c>
      <c r="J43" s="6" t="s">
        <v>6</v>
      </c>
    </row>
    <row r="44" spans="1:10" ht="15" thickBot="1">
      <c r="A44" s="7" t="s">
        <v>7</v>
      </c>
      <c r="B44" s="8">
        <v>379</v>
      </c>
      <c r="C44" s="9">
        <v>175</v>
      </c>
      <c r="D44" s="9">
        <v>252</v>
      </c>
      <c r="E44" s="10">
        <f>SUM(C44:D44)</f>
        <v>427</v>
      </c>
      <c r="F44" s="8">
        <v>17</v>
      </c>
      <c r="G44" s="9">
        <v>11</v>
      </c>
      <c r="H44" s="9">
        <v>14</v>
      </c>
      <c r="I44" s="9">
        <f>SUM(G44:H44)</f>
        <v>25</v>
      </c>
      <c r="J44" s="11">
        <f>ROUND(I44/E44,3)</f>
        <v>0.059</v>
      </c>
    </row>
    <row r="47" spans="1:10" ht="15" thickBot="1">
      <c r="A47" s="51" t="s">
        <v>8</v>
      </c>
      <c r="B47" s="51"/>
      <c r="C47" s="52"/>
      <c r="D47" s="1"/>
      <c r="E47" s="1"/>
      <c r="F47" s="1"/>
      <c r="G47" s="1"/>
      <c r="H47" s="1"/>
      <c r="I47" s="1"/>
      <c r="J47" s="1"/>
    </row>
    <row r="48" spans="1:10" ht="14.25">
      <c r="A48" s="53"/>
      <c r="B48" s="44" t="s">
        <v>43</v>
      </c>
      <c r="C48" s="46" t="s">
        <v>4</v>
      </c>
      <c r="D48" s="46"/>
      <c r="E48" s="47"/>
      <c r="F48" s="55" t="s">
        <v>5</v>
      </c>
      <c r="G48" s="49"/>
      <c r="H48" s="49"/>
      <c r="I48" s="49"/>
      <c r="J48" s="50"/>
    </row>
    <row r="49" spans="1:10" ht="14.25">
      <c r="A49" s="54"/>
      <c r="B49" s="45"/>
      <c r="C49" s="5" t="s">
        <v>0</v>
      </c>
      <c r="D49" s="5" t="s">
        <v>1</v>
      </c>
      <c r="E49" s="6" t="s">
        <v>2</v>
      </c>
      <c r="F49" s="12" t="s">
        <v>3</v>
      </c>
      <c r="G49" s="5" t="s">
        <v>0</v>
      </c>
      <c r="H49" s="5" t="s">
        <v>1</v>
      </c>
      <c r="I49" s="5" t="s">
        <v>2</v>
      </c>
      <c r="J49" s="6" t="s">
        <v>6</v>
      </c>
    </row>
    <row r="50" spans="1:10" ht="14.25">
      <c r="A50" s="13" t="s">
        <v>9</v>
      </c>
      <c r="B50" s="36">
        <v>270</v>
      </c>
      <c r="C50" s="37">
        <v>125</v>
      </c>
      <c r="D50" s="37">
        <v>176</v>
      </c>
      <c r="E50" s="29">
        <f aca="true" t="shared" si="6" ref="E50:E56">SUM(C50:D50)</f>
        <v>301</v>
      </c>
      <c r="F50" s="30">
        <v>12</v>
      </c>
      <c r="G50" s="31">
        <v>7</v>
      </c>
      <c r="H50" s="31">
        <v>9</v>
      </c>
      <c r="I50" s="31">
        <f aca="true" t="shared" si="7" ref="I50:I56">G50+H50</f>
        <v>16</v>
      </c>
      <c r="J50" s="18">
        <f>ROUND(I50/E50,3)</f>
        <v>0.053</v>
      </c>
    </row>
    <row r="51" spans="1:10" ht="14.25">
      <c r="A51" s="13" t="s">
        <v>10</v>
      </c>
      <c r="B51" s="36">
        <v>24</v>
      </c>
      <c r="C51" s="37">
        <v>10</v>
      </c>
      <c r="D51" s="40">
        <v>17</v>
      </c>
      <c r="E51" s="29">
        <f t="shared" si="6"/>
        <v>27</v>
      </c>
      <c r="F51" s="30">
        <v>1</v>
      </c>
      <c r="G51" s="31">
        <v>0</v>
      </c>
      <c r="H51" s="31">
        <v>1</v>
      </c>
      <c r="I51" s="31">
        <f t="shared" si="7"/>
        <v>1</v>
      </c>
      <c r="J51" s="18">
        <f aca="true" t="shared" si="8" ref="J51:J57">ROUND(I51/E51,3)</f>
        <v>0.037</v>
      </c>
    </row>
    <row r="52" spans="1:10" ht="14.25">
      <c r="A52" s="13" t="s">
        <v>11</v>
      </c>
      <c r="B52" s="36">
        <v>61</v>
      </c>
      <c r="C52" s="37">
        <v>32</v>
      </c>
      <c r="D52" s="37">
        <v>40</v>
      </c>
      <c r="E52" s="29">
        <f t="shared" si="6"/>
        <v>72</v>
      </c>
      <c r="F52" s="30">
        <v>4</v>
      </c>
      <c r="G52" s="31">
        <v>4</v>
      </c>
      <c r="H52" s="31">
        <v>4</v>
      </c>
      <c r="I52" s="31">
        <f t="shared" si="7"/>
        <v>8</v>
      </c>
      <c r="J52" s="18">
        <f t="shared" si="8"/>
        <v>0.111</v>
      </c>
    </row>
    <row r="53" spans="1:10" ht="14.25">
      <c r="A53" s="13" t="s">
        <v>12</v>
      </c>
      <c r="B53" s="36">
        <v>7</v>
      </c>
      <c r="C53" s="37">
        <v>0</v>
      </c>
      <c r="D53" s="37">
        <v>7</v>
      </c>
      <c r="E53" s="29">
        <f t="shared" si="6"/>
        <v>7</v>
      </c>
      <c r="F53" s="30">
        <v>0</v>
      </c>
      <c r="G53" s="31">
        <v>0</v>
      </c>
      <c r="H53" s="31">
        <v>0</v>
      </c>
      <c r="I53" s="31">
        <f t="shared" si="7"/>
        <v>0</v>
      </c>
      <c r="J53" s="18">
        <f t="shared" si="8"/>
        <v>0</v>
      </c>
    </row>
    <row r="54" spans="1:10" ht="14.25">
      <c r="A54" s="13" t="s">
        <v>13</v>
      </c>
      <c r="B54" s="36">
        <v>4</v>
      </c>
      <c r="C54" s="37">
        <v>4</v>
      </c>
      <c r="D54" s="37">
        <v>1</v>
      </c>
      <c r="E54" s="29">
        <f t="shared" si="6"/>
        <v>5</v>
      </c>
      <c r="F54" s="30">
        <v>0</v>
      </c>
      <c r="G54" s="31">
        <v>0</v>
      </c>
      <c r="H54" s="31">
        <v>0</v>
      </c>
      <c r="I54" s="31">
        <f t="shared" si="7"/>
        <v>0</v>
      </c>
      <c r="J54" s="18">
        <f t="shared" si="8"/>
        <v>0</v>
      </c>
    </row>
    <row r="55" spans="1:10" ht="14.25">
      <c r="A55" s="13" t="s">
        <v>14</v>
      </c>
      <c r="B55" s="36">
        <v>4</v>
      </c>
      <c r="C55" s="37">
        <v>2</v>
      </c>
      <c r="D55" s="37">
        <v>2</v>
      </c>
      <c r="E55" s="29">
        <f t="shared" si="6"/>
        <v>4</v>
      </c>
      <c r="F55" s="30">
        <v>0</v>
      </c>
      <c r="G55" s="31">
        <v>0</v>
      </c>
      <c r="H55" s="31">
        <v>0</v>
      </c>
      <c r="I55" s="31">
        <f t="shared" si="7"/>
        <v>0</v>
      </c>
      <c r="J55" s="18">
        <f t="shared" si="8"/>
        <v>0</v>
      </c>
    </row>
    <row r="56" spans="1:10" ht="14.25">
      <c r="A56" s="13" t="s">
        <v>15</v>
      </c>
      <c r="B56" s="36">
        <v>9</v>
      </c>
      <c r="C56" s="37">
        <v>2</v>
      </c>
      <c r="D56" s="37">
        <v>9</v>
      </c>
      <c r="E56" s="29">
        <f t="shared" si="6"/>
        <v>11</v>
      </c>
      <c r="F56" s="30">
        <v>0</v>
      </c>
      <c r="G56" s="31">
        <v>0</v>
      </c>
      <c r="H56" s="31">
        <v>0</v>
      </c>
      <c r="I56" s="31">
        <f t="shared" si="7"/>
        <v>0</v>
      </c>
      <c r="J56" s="18">
        <f t="shared" si="8"/>
        <v>0</v>
      </c>
    </row>
    <row r="57" spans="1:10" ht="15" thickBot="1">
      <c r="A57" s="19" t="s">
        <v>16</v>
      </c>
      <c r="B57" s="38">
        <f aca="true" t="shared" si="9" ref="B57:I57">SUM(B50:B56)</f>
        <v>379</v>
      </c>
      <c r="C57" s="39">
        <f t="shared" si="9"/>
        <v>175</v>
      </c>
      <c r="D57" s="39">
        <f t="shared" si="9"/>
        <v>252</v>
      </c>
      <c r="E57" s="32">
        <f t="shared" si="9"/>
        <v>427</v>
      </c>
      <c r="F57" s="33">
        <f t="shared" si="9"/>
        <v>17</v>
      </c>
      <c r="G57" s="32">
        <f t="shared" si="9"/>
        <v>11</v>
      </c>
      <c r="H57" s="32">
        <f t="shared" si="9"/>
        <v>14</v>
      </c>
      <c r="I57" s="32">
        <f t="shared" si="9"/>
        <v>25</v>
      </c>
      <c r="J57" s="11">
        <f t="shared" si="8"/>
        <v>0.059</v>
      </c>
    </row>
    <row r="58" spans="1:10" ht="14.25">
      <c r="A58" s="23"/>
      <c r="B58" s="24" t="s">
        <v>44</v>
      </c>
      <c r="C58" s="24"/>
      <c r="D58" s="24"/>
      <c r="E58" s="24"/>
      <c r="F58" s="24"/>
      <c r="G58" s="24"/>
      <c r="H58" s="24"/>
      <c r="I58" s="24"/>
      <c r="J58" s="27"/>
    </row>
    <row r="59" spans="1:10" ht="14.25">
      <c r="A59" s="23"/>
      <c r="B59" s="24"/>
      <c r="C59" s="24"/>
      <c r="D59" s="24"/>
      <c r="E59" s="24"/>
      <c r="F59" s="24"/>
      <c r="G59" s="24"/>
      <c r="H59" s="24"/>
      <c r="I59" s="24"/>
      <c r="J59" s="27"/>
    </row>
    <row r="60" spans="1:10" ht="15" thickBot="1">
      <c r="A60" s="51" t="s">
        <v>17</v>
      </c>
      <c r="B60" s="51"/>
      <c r="C60" s="1"/>
      <c r="D60" s="1"/>
      <c r="E60" s="1"/>
      <c r="F60" s="1"/>
      <c r="G60" s="1"/>
      <c r="H60" s="1"/>
      <c r="I60" s="1"/>
      <c r="J60" s="1"/>
    </row>
    <row r="61" spans="1:10" ht="14.25">
      <c r="A61" s="55" t="s">
        <v>18</v>
      </c>
      <c r="B61" s="56"/>
      <c r="C61" s="2" t="s">
        <v>0</v>
      </c>
      <c r="D61" s="2" t="s">
        <v>1</v>
      </c>
      <c r="E61" s="3" t="s">
        <v>2</v>
      </c>
      <c r="F61" s="55" t="s">
        <v>18</v>
      </c>
      <c r="G61" s="56"/>
      <c r="H61" s="2" t="s">
        <v>0</v>
      </c>
      <c r="I61" s="2" t="s">
        <v>1</v>
      </c>
      <c r="J61" s="3" t="s">
        <v>2</v>
      </c>
    </row>
    <row r="62" spans="1:10" ht="14.25">
      <c r="A62" s="57" t="s">
        <v>19</v>
      </c>
      <c r="B62" s="58"/>
      <c r="C62" s="15">
        <v>1</v>
      </c>
      <c r="D62" s="15">
        <v>4</v>
      </c>
      <c r="E62" s="16">
        <f aca="true" t="shared" si="10" ref="E62:E73">SUM(C62+D62)</f>
        <v>5</v>
      </c>
      <c r="F62" s="57" t="s">
        <v>20</v>
      </c>
      <c r="G62" s="59"/>
      <c r="H62" s="15">
        <v>4</v>
      </c>
      <c r="I62" s="15">
        <v>2</v>
      </c>
      <c r="J62" s="16">
        <f aca="true" t="shared" si="11" ref="J62:J73">SUM(H62+I62)</f>
        <v>6</v>
      </c>
    </row>
    <row r="63" spans="1:10" ht="14.25">
      <c r="A63" s="57" t="s">
        <v>21</v>
      </c>
      <c r="B63" s="58"/>
      <c r="C63" s="15">
        <v>1</v>
      </c>
      <c r="D63" s="15">
        <v>3</v>
      </c>
      <c r="E63" s="16">
        <f t="shared" si="10"/>
        <v>4</v>
      </c>
      <c r="F63" s="57" t="s">
        <v>22</v>
      </c>
      <c r="G63" s="59"/>
      <c r="H63" s="15">
        <v>1</v>
      </c>
      <c r="I63" s="15">
        <v>6</v>
      </c>
      <c r="J63" s="16">
        <f t="shared" si="11"/>
        <v>7</v>
      </c>
    </row>
    <row r="64" spans="1:10" ht="14.25">
      <c r="A64" s="57" t="s">
        <v>23</v>
      </c>
      <c r="B64" s="58"/>
      <c r="C64" s="15">
        <v>2</v>
      </c>
      <c r="D64" s="15">
        <v>0</v>
      </c>
      <c r="E64" s="16">
        <f t="shared" si="10"/>
        <v>2</v>
      </c>
      <c r="F64" s="57" t="s">
        <v>24</v>
      </c>
      <c r="G64" s="59"/>
      <c r="H64" s="15">
        <v>5</v>
      </c>
      <c r="I64" s="15">
        <v>2</v>
      </c>
      <c r="J64" s="16">
        <f t="shared" si="11"/>
        <v>7</v>
      </c>
    </row>
    <row r="65" spans="1:10" ht="14.25">
      <c r="A65" s="57" t="s">
        <v>25</v>
      </c>
      <c r="B65" s="58"/>
      <c r="C65" s="15">
        <v>9</v>
      </c>
      <c r="D65" s="15">
        <v>14</v>
      </c>
      <c r="E65" s="16">
        <f t="shared" si="10"/>
        <v>23</v>
      </c>
      <c r="F65" s="57" t="s">
        <v>26</v>
      </c>
      <c r="G65" s="59"/>
      <c r="H65" s="15">
        <v>3</v>
      </c>
      <c r="I65" s="15">
        <v>2</v>
      </c>
      <c r="J65" s="16">
        <f t="shared" si="11"/>
        <v>5</v>
      </c>
    </row>
    <row r="66" spans="1:10" ht="14.25">
      <c r="A66" s="57" t="s">
        <v>27</v>
      </c>
      <c r="B66" s="58"/>
      <c r="C66" s="15">
        <v>47</v>
      </c>
      <c r="D66" s="15">
        <v>66</v>
      </c>
      <c r="E66" s="16">
        <f t="shared" si="10"/>
        <v>113</v>
      </c>
      <c r="F66" s="57" t="s">
        <v>28</v>
      </c>
      <c r="G66" s="59"/>
      <c r="H66" s="15">
        <v>2</v>
      </c>
      <c r="I66" s="15">
        <v>1</v>
      </c>
      <c r="J66" s="16">
        <f t="shared" si="11"/>
        <v>3</v>
      </c>
    </row>
    <row r="67" spans="1:10" ht="14.25">
      <c r="A67" s="57" t="s">
        <v>29</v>
      </c>
      <c r="B67" s="58"/>
      <c r="C67" s="15">
        <v>66</v>
      </c>
      <c r="D67" s="15">
        <v>28</v>
      </c>
      <c r="E67" s="16">
        <f t="shared" si="10"/>
        <v>94</v>
      </c>
      <c r="F67" s="57" t="s">
        <v>30</v>
      </c>
      <c r="G67" s="59"/>
      <c r="H67" s="15">
        <v>0</v>
      </c>
      <c r="I67" s="15">
        <v>3</v>
      </c>
      <c r="J67" s="16">
        <f t="shared" si="11"/>
        <v>3</v>
      </c>
    </row>
    <row r="68" spans="1:10" ht="14.25">
      <c r="A68" s="57" t="s">
        <v>31</v>
      </c>
      <c r="B68" s="58"/>
      <c r="C68" s="15">
        <v>16</v>
      </c>
      <c r="D68" s="15">
        <v>27</v>
      </c>
      <c r="E68" s="16">
        <f t="shared" si="10"/>
        <v>43</v>
      </c>
      <c r="F68" s="57" t="s">
        <v>32</v>
      </c>
      <c r="G68" s="59"/>
      <c r="H68" s="15">
        <v>0</v>
      </c>
      <c r="I68" s="15">
        <v>0</v>
      </c>
      <c r="J68" s="16">
        <f t="shared" si="11"/>
        <v>0</v>
      </c>
    </row>
    <row r="69" spans="1:10" ht="14.25">
      <c r="A69" s="57" t="s">
        <v>33</v>
      </c>
      <c r="B69" s="58"/>
      <c r="C69" s="15">
        <v>10</v>
      </c>
      <c r="D69" s="15">
        <v>25</v>
      </c>
      <c r="E69" s="16">
        <f t="shared" si="10"/>
        <v>35</v>
      </c>
      <c r="F69" s="57" t="s">
        <v>34</v>
      </c>
      <c r="G69" s="59"/>
      <c r="H69" s="15">
        <v>0</v>
      </c>
      <c r="I69" s="15">
        <v>0</v>
      </c>
      <c r="J69" s="16">
        <f t="shared" si="11"/>
        <v>0</v>
      </c>
    </row>
    <row r="70" spans="1:10" ht="14.25">
      <c r="A70" s="57" t="s">
        <v>35</v>
      </c>
      <c r="B70" s="58"/>
      <c r="C70" s="15">
        <v>2</v>
      </c>
      <c r="D70" s="15">
        <v>21</v>
      </c>
      <c r="E70" s="16">
        <f t="shared" si="10"/>
        <v>23</v>
      </c>
      <c r="F70" s="57" t="s">
        <v>36</v>
      </c>
      <c r="G70" s="59"/>
      <c r="H70" s="15">
        <v>0</v>
      </c>
      <c r="I70" s="15">
        <v>0</v>
      </c>
      <c r="J70" s="16">
        <f t="shared" si="11"/>
        <v>0</v>
      </c>
    </row>
    <row r="71" spans="1:10" ht="14.25">
      <c r="A71" s="57" t="s">
        <v>37</v>
      </c>
      <c r="B71" s="58"/>
      <c r="C71" s="15">
        <v>3</v>
      </c>
      <c r="D71" s="15">
        <v>22</v>
      </c>
      <c r="E71" s="16">
        <f t="shared" si="10"/>
        <v>25</v>
      </c>
      <c r="F71" s="57" t="s">
        <v>38</v>
      </c>
      <c r="G71" s="59"/>
      <c r="H71" s="15">
        <v>0</v>
      </c>
      <c r="I71" s="15">
        <v>0</v>
      </c>
      <c r="J71" s="16">
        <f t="shared" si="11"/>
        <v>0</v>
      </c>
    </row>
    <row r="72" spans="1:10" ht="14.25">
      <c r="A72" s="57" t="s">
        <v>39</v>
      </c>
      <c r="B72" s="58"/>
      <c r="C72" s="15">
        <v>2</v>
      </c>
      <c r="D72" s="15">
        <v>17</v>
      </c>
      <c r="E72" s="16">
        <f t="shared" si="10"/>
        <v>19</v>
      </c>
      <c r="F72" s="57" t="s">
        <v>40</v>
      </c>
      <c r="G72" s="59"/>
      <c r="H72" s="15">
        <v>0</v>
      </c>
      <c r="I72" s="15">
        <v>0</v>
      </c>
      <c r="J72" s="16">
        <f t="shared" si="11"/>
        <v>0</v>
      </c>
    </row>
    <row r="73" spans="1:10" ht="15" thickBot="1">
      <c r="A73" s="60" t="s">
        <v>41</v>
      </c>
      <c r="B73" s="61"/>
      <c r="C73" s="9">
        <v>1</v>
      </c>
      <c r="D73" s="9">
        <v>9</v>
      </c>
      <c r="E73" s="10">
        <f t="shared" si="10"/>
        <v>10</v>
      </c>
      <c r="F73" s="62" t="s">
        <v>42</v>
      </c>
      <c r="G73" s="63"/>
      <c r="H73" s="34">
        <f>SUM((SUM(C62:C73)+(SUM(H62:H72))))</f>
        <v>175</v>
      </c>
      <c r="I73" s="9">
        <f>SUM((SUM(D62:D73)+(SUM(I62:I72))))</f>
        <v>252</v>
      </c>
      <c r="J73" s="10">
        <f t="shared" si="11"/>
        <v>427</v>
      </c>
    </row>
  </sheetData>
  <sheetProtection/>
  <mergeCells count="75">
    <mergeCell ref="A2:J2"/>
    <mergeCell ref="A5:A6"/>
    <mergeCell ref="B5:B6"/>
    <mergeCell ref="C5:E5"/>
    <mergeCell ref="F5:J5"/>
    <mergeCell ref="F11:J11"/>
    <mergeCell ref="A23:B23"/>
    <mergeCell ref="A24:B24"/>
    <mergeCell ref="F24:G24"/>
    <mergeCell ref="A10:C10"/>
    <mergeCell ref="A11:A12"/>
    <mergeCell ref="B11:B12"/>
    <mergeCell ref="C11:E11"/>
    <mergeCell ref="A27:B27"/>
    <mergeCell ref="F27:G27"/>
    <mergeCell ref="A28:B28"/>
    <mergeCell ref="F28:G28"/>
    <mergeCell ref="A25:B25"/>
    <mergeCell ref="F25:G25"/>
    <mergeCell ref="A26:B26"/>
    <mergeCell ref="F26:G26"/>
    <mergeCell ref="A31:B31"/>
    <mergeCell ref="F31:G31"/>
    <mergeCell ref="A32:B32"/>
    <mergeCell ref="F32:G32"/>
    <mergeCell ref="A29:B29"/>
    <mergeCell ref="F29:G29"/>
    <mergeCell ref="A30:B30"/>
    <mergeCell ref="F30:G30"/>
    <mergeCell ref="A35:B35"/>
    <mergeCell ref="F35:G35"/>
    <mergeCell ref="A36:B36"/>
    <mergeCell ref="F36:G36"/>
    <mergeCell ref="A33:B33"/>
    <mergeCell ref="F33:G33"/>
    <mergeCell ref="A34:B34"/>
    <mergeCell ref="F34:G34"/>
    <mergeCell ref="A37:B37"/>
    <mergeCell ref="A39:J39"/>
    <mergeCell ref="A42:A43"/>
    <mergeCell ref="B42:B43"/>
    <mergeCell ref="C42:E42"/>
    <mergeCell ref="F42:J42"/>
    <mergeCell ref="F48:J48"/>
    <mergeCell ref="A60:B60"/>
    <mergeCell ref="A61:B61"/>
    <mergeCell ref="F61:G61"/>
    <mergeCell ref="A47:C47"/>
    <mergeCell ref="A48:A49"/>
    <mergeCell ref="B48:B49"/>
    <mergeCell ref="C48:E48"/>
    <mergeCell ref="A64:B64"/>
    <mergeCell ref="F64:G64"/>
    <mergeCell ref="A65:B65"/>
    <mergeCell ref="F65:G65"/>
    <mergeCell ref="A62:B62"/>
    <mergeCell ref="F62:G62"/>
    <mergeCell ref="A63:B63"/>
    <mergeCell ref="F63:G63"/>
    <mergeCell ref="A68:B68"/>
    <mergeCell ref="F68:G68"/>
    <mergeCell ref="A69:B69"/>
    <mergeCell ref="F69:G69"/>
    <mergeCell ref="A66:B66"/>
    <mergeCell ref="F66:G66"/>
    <mergeCell ref="A67:B67"/>
    <mergeCell ref="F67:G67"/>
    <mergeCell ref="A72:B72"/>
    <mergeCell ref="F72:G72"/>
    <mergeCell ref="A73:B73"/>
    <mergeCell ref="F73:G73"/>
    <mergeCell ref="A70:B70"/>
    <mergeCell ref="F70:G70"/>
    <mergeCell ref="A71:B71"/>
    <mergeCell ref="F71:G71"/>
  </mergeCells>
  <printOptions/>
  <pageMargins left="0.75" right="0.75" top="0.24" bottom="0.28" header="0.2" footer="0.21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庄原市行政情報システム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庄原市行政情報システム</dc:creator>
  <cp:keywords/>
  <dc:description/>
  <cp:lastModifiedBy>山下　修</cp:lastModifiedBy>
  <cp:lastPrinted>2019-06-05T08:02:51Z</cp:lastPrinted>
  <dcterms:created xsi:type="dcterms:W3CDTF">2005-10-06T23:57:55Z</dcterms:created>
  <dcterms:modified xsi:type="dcterms:W3CDTF">2019-06-10T01:35:53Z</dcterms:modified>
  <cp:category/>
  <cp:version/>
  <cp:contentType/>
  <cp:contentStatus/>
</cp:coreProperties>
</file>