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tabRatio="667" activeTab="0"/>
  </bookViews>
  <sheets>
    <sheet name="12月31日" sheetId="1" r:id="rId1"/>
  </sheets>
  <definedNames/>
  <calcPr fullCalcOnLoad="1"/>
</workbook>
</file>

<file path=xl/sharedStrings.xml><?xml version="1.0" encoding="utf-8"?>
<sst xmlns="http://schemas.openxmlformats.org/spreadsheetml/2006/main" count="133" uniqueCount="47">
  <si>
    <t>男</t>
  </si>
  <si>
    <t>女</t>
  </si>
  <si>
    <t>計</t>
  </si>
  <si>
    <t>世帯数</t>
  </si>
  <si>
    <t>人　　　　　　口</t>
  </si>
  <si>
    <t>６５歳以上の人口</t>
  </si>
  <si>
    <t>率</t>
  </si>
  <si>
    <t>庄原市</t>
  </si>
  <si>
    <t>庄原</t>
  </si>
  <si>
    <t>西城</t>
  </si>
  <si>
    <t>東城</t>
  </si>
  <si>
    <t>口和</t>
  </si>
  <si>
    <t>高野</t>
  </si>
  <si>
    <t>比和</t>
  </si>
  <si>
    <t>総領</t>
  </si>
  <si>
    <t>合計</t>
  </si>
  <si>
    <t>（年齢別人口）</t>
  </si>
  <si>
    <t>年　　　齢</t>
  </si>
  <si>
    <t>　　　0歳～　　4歳</t>
  </si>
  <si>
    <t>　　６０歳～　６４歳</t>
  </si>
  <si>
    <t>　　　5歳～　　9歳</t>
  </si>
  <si>
    <t>　　６５歳～　６９歳</t>
  </si>
  <si>
    <t>　　１０歳～　１４歳</t>
  </si>
  <si>
    <t>　　７０歳～　７４歳</t>
  </si>
  <si>
    <t>　　１５歳～　１９歳</t>
  </si>
  <si>
    <t>　　７５歳～　７９歳</t>
  </si>
  <si>
    <t>　　２０歳～　２４歳</t>
  </si>
  <si>
    <t>　　８０歳～　８４歳</t>
  </si>
  <si>
    <t>　　２５歳～　２９歳</t>
  </si>
  <si>
    <t>　　８５歳～　８９歳</t>
  </si>
  <si>
    <t>　　３０歳～　３４歳</t>
  </si>
  <si>
    <t>　　９０歳～　９４歳</t>
  </si>
  <si>
    <t>　　３５歳～　３９歳</t>
  </si>
  <si>
    <t>　　９５歳～　９９歳</t>
  </si>
  <si>
    <t>　　４０歳～　４４歳</t>
  </si>
  <si>
    <t>　１００歳～１０４歳</t>
  </si>
  <si>
    <t>　　４５歳～　４９歳</t>
  </si>
  <si>
    <t>　１０５歳～１０９歳</t>
  </si>
  <si>
    <t>　　５０歳～　５４歳</t>
  </si>
  <si>
    <t>　１１０歳～</t>
  </si>
  <si>
    <t>　　５５歳～　５９歳</t>
  </si>
  <si>
    <t>合　　　計</t>
  </si>
  <si>
    <t>※世帯数</t>
  </si>
  <si>
    <t>（地域別の状況）</t>
  </si>
  <si>
    <t>※世帯数は、日本人と同居の世帯を含むものである。</t>
  </si>
  <si>
    <t>住民基本台帳人口・世帯数（令和3年12月31日現在、外国人を含む）</t>
  </si>
  <si>
    <t>上記のうち 外国人の人口・世帯数（令和3年12月31日現在）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</si>
</sst>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.0%"/>
    <numFmt numFmtId="180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5" fillId="0" borderId="16" xfId="49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38" fontId="5" fillId="0" borderId="18" xfId="49" applyFont="1" applyBorder="1" applyAlignment="1">
      <alignment vertical="center"/>
    </xf>
    <xf numFmtId="179" fontId="5" fillId="0" borderId="18" xfId="49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8" fontId="5" fillId="0" borderId="12" xfId="49" applyFont="1" applyBorder="1" applyAlignment="1">
      <alignment vertical="center"/>
    </xf>
    <xf numFmtId="38" fontId="5" fillId="0" borderId="13" xfId="49" applyFont="1" applyBorder="1" applyAlignment="1">
      <alignment vertical="center"/>
    </xf>
    <xf numFmtId="38" fontId="5" fillId="0" borderId="14" xfId="49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179" fontId="5" fillId="0" borderId="14" xfId="49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5" fillId="0" borderId="22" xfId="49" applyFont="1" applyBorder="1" applyAlignment="1">
      <alignment vertical="center"/>
    </xf>
    <xf numFmtId="38" fontId="5" fillId="0" borderId="23" xfId="49" applyFont="1" applyBorder="1" applyAlignment="1">
      <alignment vertical="center"/>
    </xf>
    <xf numFmtId="179" fontId="5" fillId="0" borderId="24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0" xfId="49" applyFont="1" applyBorder="1" applyAlignment="1">
      <alignment vertical="center"/>
    </xf>
    <xf numFmtId="38" fontId="5" fillId="0" borderId="25" xfId="49" applyFont="1" applyBorder="1" applyAlignment="1">
      <alignment vertical="center"/>
    </xf>
    <xf numFmtId="49" fontId="6" fillId="0" borderId="25" xfId="49" applyNumberFormat="1" applyFont="1" applyBorder="1" applyAlignment="1">
      <alignment horizontal="center" vertical="center"/>
    </xf>
    <xf numFmtId="49" fontId="6" fillId="0" borderId="0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7" fontId="5" fillId="0" borderId="14" xfId="49" applyNumberFormat="1" applyFont="1" applyBorder="1" applyAlignment="1">
      <alignment vertical="center"/>
    </xf>
    <xf numFmtId="177" fontId="5" fillId="0" borderId="13" xfId="49" applyNumberFormat="1" applyFont="1" applyBorder="1" applyAlignment="1">
      <alignment vertical="center"/>
    </xf>
    <xf numFmtId="177" fontId="5" fillId="0" borderId="22" xfId="49" applyNumberFormat="1" applyFont="1" applyBorder="1" applyAlignment="1">
      <alignment vertical="center"/>
    </xf>
    <xf numFmtId="177" fontId="5" fillId="0" borderId="26" xfId="49" applyNumberFormat="1" applyFont="1" applyBorder="1" applyAlignment="1">
      <alignment vertical="center"/>
    </xf>
    <xf numFmtId="38" fontId="5" fillId="0" borderId="17" xfId="49" applyNumberFormat="1" applyFont="1" applyBorder="1" applyAlignment="1">
      <alignment vertical="center"/>
    </xf>
    <xf numFmtId="38" fontId="5" fillId="0" borderId="26" xfId="49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5" fillId="0" borderId="27" xfId="49" applyFont="1" applyBorder="1" applyAlignment="1">
      <alignment vertical="center"/>
    </xf>
    <xf numFmtId="177" fontId="5" fillId="0" borderId="19" xfId="49" applyNumberFormat="1" applyFont="1" applyBorder="1" applyAlignment="1" applyProtection="1">
      <alignment horizontal="right" vertical="center"/>
      <protection locked="0"/>
    </xf>
    <xf numFmtId="177" fontId="5" fillId="0" borderId="13" xfId="49" applyNumberFormat="1" applyFont="1" applyBorder="1" applyAlignment="1" applyProtection="1">
      <alignment horizontal="right" vertical="center"/>
      <protection locked="0"/>
    </xf>
    <xf numFmtId="177" fontId="5" fillId="0" borderId="26" xfId="49" applyNumberFormat="1" applyFont="1" applyBorder="1" applyAlignment="1">
      <alignment vertical="center"/>
    </xf>
    <xf numFmtId="177" fontId="5" fillId="0" borderId="17" xfId="49" applyNumberFormat="1" applyFont="1" applyBorder="1" applyAlignment="1">
      <alignment vertical="center"/>
    </xf>
    <xf numFmtId="177" fontId="5" fillId="0" borderId="19" xfId="49" applyNumberFormat="1" applyFont="1" applyBorder="1" applyAlignment="1" applyProtection="1">
      <alignment vertical="center"/>
      <protection locked="0"/>
    </xf>
    <xf numFmtId="177" fontId="5" fillId="0" borderId="13" xfId="49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42" fillId="0" borderId="13" xfId="0" applyFont="1" applyBorder="1" applyAlignment="1">
      <alignment vertical="center"/>
    </xf>
    <xf numFmtId="38" fontId="42" fillId="0" borderId="13" xfId="49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J7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6" width="9.00390625" style="44" customWidth="1"/>
    <col min="7" max="7" width="10.00390625" style="44" bestFit="1" customWidth="1"/>
    <col min="8" max="16384" width="9.00390625" style="44" customWidth="1"/>
  </cols>
  <sheetData>
    <row r="2" spans="1:10" ht="14.25">
      <c r="A2" s="47" t="s">
        <v>45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4.2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48"/>
      <c r="B5" s="50" t="s">
        <v>3</v>
      </c>
      <c r="C5" s="52" t="s">
        <v>4</v>
      </c>
      <c r="D5" s="52"/>
      <c r="E5" s="53"/>
      <c r="F5" s="54" t="s">
        <v>5</v>
      </c>
      <c r="G5" s="55"/>
      <c r="H5" s="55"/>
      <c r="I5" s="55"/>
      <c r="J5" s="56"/>
    </row>
    <row r="6" spans="1:10" ht="14.25">
      <c r="A6" s="49"/>
      <c r="B6" s="51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15173</v>
      </c>
      <c r="C7" s="9">
        <v>15913</v>
      </c>
      <c r="D7" s="9">
        <v>17439</v>
      </c>
      <c r="E7" s="10">
        <f>SUM(C7:D7)</f>
        <v>33352</v>
      </c>
      <c r="F7" s="8">
        <v>9974</v>
      </c>
      <c r="G7" s="9">
        <v>6163</v>
      </c>
      <c r="H7" s="9">
        <v>8471</v>
      </c>
      <c r="I7" s="9">
        <f>SUM(G7:H7)</f>
        <v>14634</v>
      </c>
      <c r="J7" s="11">
        <f>ROUND(I7/E7,3)</f>
        <v>0.439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57" t="s">
        <v>43</v>
      </c>
      <c r="B10" s="57"/>
      <c r="C10" s="58"/>
      <c r="D10" s="1"/>
      <c r="E10" s="1"/>
      <c r="F10" s="1"/>
      <c r="G10" s="1"/>
      <c r="H10" s="1"/>
      <c r="I10" s="1"/>
      <c r="J10" s="1"/>
    </row>
    <row r="11" spans="1:10" ht="14.25">
      <c r="A11" s="59"/>
      <c r="B11" s="50" t="s">
        <v>3</v>
      </c>
      <c r="C11" s="52" t="s">
        <v>4</v>
      </c>
      <c r="D11" s="52"/>
      <c r="E11" s="53"/>
      <c r="F11" s="61" t="s">
        <v>5</v>
      </c>
      <c r="G11" s="55"/>
      <c r="H11" s="55"/>
      <c r="I11" s="55"/>
      <c r="J11" s="56"/>
    </row>
    <row r="12" spans="1:10" ht="14.25">
      <c r="A12" s="60"/>
      <c r="B12" s="51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8</v>
      </c>
      <c r="B13" s="14">
        <v>7886</v>
      </c>
      <c r="C13" s="15">
        <v>8289</v>
      </c>
      <c r="D13" s="15">
        <v>8959</v>
      </c>
      <c r="E13" s="16">
        <f aca="true" t="shared" si="0" ref="E13:E18">SUM(C13:D13)</f>
        <v>17248</v>
      </c>
      <c r="F13" s="17">
        <v>4514</v>
      </c>
      <c r="G13" s="15">
        <v>2768</v>
      </c>
      <c r="H13" s="15">
        <v>3828</v>
      </c>
      <c r="I13" s="15">
        <f>SUM(G13:H13)</f>
        <v>6596</v>
      </c>
      <c r="J13" s="18">
        <f aca="true" t="shared" si="1" ref="J13:J20">ROUND(I13/E13,3)</f>
        <v>0.382</v>
      </c>
    </row>
    <row r="14" spans="1:10" ht="14.25">
      <c r="A14" s="13" t="s">
        <v>9</v>
      </c>
      <c r="B14" s="14">
        <v>1370</v>
      </c>
      <c r="C14" s="15">
        <v>1474</v>
      </c>
      <c r="D14" s="15">
        <v>1655</v>
      </c>
      <c r="E14" s="16">
        <f t="shared" si="0"/>
        <v>3129</v>
      </c>
      <c r="F14" s="17">
        <v>1074</v>
      </c>
      <c r="G14" s="15">
        <v>693</v>
      </c>
      <c r="H14" s="15">
        <v>944</v>
      </c>
      <c r="I14" s="15">
        <f aca="true" t="shared" si="2" ref="I14:I19">SUM(G14:H14)</f>
        <v>1637</v>
      </c>
      <c r="J14" s="18">
        <f t="shared" si="1"/>
        <v>0.523</v>
      </c>
    </row>
    <row r="15" spans="1:10" ht="14.25">
      <c r="A15" s="13" t="s">
        <v>10</v>
      </c>
      <c r="B15" s="14">
        <v>3374</v>
      </c>
      <c r="C15" s="15">
        <v>3389</v>
      </c>
      <c r="D15" s="15">
        <v>3724</v>
      </c>
      <c r="E15" s="16">
        <f t="shared" si="0"/>
        <v>7113</v>
      </c>
      <c r="F15" s="17">
        <v>2392</v>
      </c>
      <c r="G15" s="15">
        <v>1461</v>
      </c>
      <c r="H15" s="15">
        <v>1984</v>
      </c>
      <c r="I15" s="15">
        <f t="shared" si="2"/>
        <v>3445</v>
      </c>
      <c r="J15" s="18">
        <f t="shared" si="1"/>
        <v>0.484</v>
      </c>
    </row>
    <row r="16" spans="1:10" ht="14.25">
      <c r="A16" s="13" t="s">
        <v>11</v>
      </c>
      <c r="B16" s="14">
        <v>762</v>
      </c>
      <c r="C16" s="15">
        <v>917</v>
      </c>
      <c r="D16" s="15">
        <v>937</v>
      </c>
      <c r="E16" s="16">
        <f t="shared" si="0"/>
        <v>1854</v>
      </c>
      <c r="F16" s="17">
        <v>600</v>
      </c>
      <c r="G16" s="15">
        <v>382</v>
      </c>
      <c r="H16" s="15">
        <v>520</v>
      </c>
      <c r="I16" s="15">
        <f t="shared" si="2"/>
        <v>902</v>
      </c>
      <c r="J16" s="18">
        <f t="shared" si="1"/>
        <v>0.487</v>
      </c>
    </row>
    <row r="17" spans="1:10" ht="14.25">
      <c r="A17" s="13" t="s">
        <v>12</v>
      </c>
      <c r="B17" s="14">
        <v>641</v>
      </c>
      <c r="C17" s="15">
        <v>744</v>
      </c>
      <c r="D17" s="15">
        <v>840</v>
      </c>
      <c r="E17" s="16">
        <f t="shared" si="0"/>
        <v>1584</v>
      </c>
      <c r="F17" s="17">
        <v>533</v>
      </c>
      <c r="G17" s="15">
        <v>355</v>
      </c>
      <c r="H17" s="15">
        <v>451</v>
      </c>
      <c r="I17" s="15">
        <f t="shared" si="2"/>
        <v>806</v>
      </c>
      <c r="J17" s="18">
        <f t="shared" si="1"/>
        <v>0.509</v>
      </c>
    </row>
    <row r="18" spans="1:10" ht="14.25">
      <c r="A18" s="13" t="s">
        <v>13</v>
      </c>
      <c r="B18" s="14">
        <v>562</v>
      </c>
      <c r="C18" s="15">
        <v>561</v>
      </c>
      <c r="D18" s="15">
        <v>662</v>
      </c>
      <c r="E18" s="16">
        <f t="shared" si="0"/>
        <v>1223</v>
      </c>
      <c r="F18" s="17">
        <v>448</v>
      </c>
      <c r="G18" s="15">
        <v>279</v>
      </c>
      <c r="H18" s="15">
        <v>397</v>
      </c>
      <c r="I18" s="15">
        <f>SUM(G18:H18)</f>
        <v>676</v>
      </c>
      <c r="J18" s="18">
        <f t="shared" si="1"/>
        <v>0.553</v>
      </c>
    </row>
    <row r="19" spans="1:10" ht="14.25">
      <c r="A19" s="13" t="s">
        <v>14</v>
      </c>
      <c r="B19" s="14">
        <v>578</v>
      </c>
      <c r="C19" s="15">
        <v>539</v>
      </c>
      <c r="D19" s="15">
        <v>662</v>
      </c>
      <c r="E19" s="16">
        <f>SUM(C19:D19)</f>
        <v>1201</v>
      </c>
      <c r="F19" s="17">
        <v>413</v>
      </c>
      <c r="G19" s="15">
        <v>225</v>
      </c>
      <c r="H19" s="15">
        <v>347</v>
      </c>
      <c r="I19" s="15">
        <f t="shared" si="2"/>
        <v>572</v>
      </c>
      <c r="J19" s="18">
        <f t="shared" si="1"/>
        <v>0.476</v>
      </c>
    </row>
    <row r="20" spans="1:10" ht="15" thickBot="1">
      <c r="A20" s="7" t="s">
        <v>15</v>
      </c>
      <c r="B20" s="36">
        <f aca="true" t="shared" si="3" ref="B20:H20">SUM(B13:B19)</f>
        <v>15173</v>
      </c>
      <c r="C20" s="20">
        <f t="shared" si="3"/>
        <v>15913</v>
      </c>
      <c r="D20" s="20">
        <f t="shared" si="3"/>
        <v>17439</v>
      </c>
      <c r="E20" s="20">
        <f t="shared" si="3"/>
        <v>33352</v>
      </c>
      <c r="F20" s="34">
        <f t="shared" si="3"/>
        <v>9974</v>
      </c>
      <c r="G20" s="20">
        <f t="shared" si="3"/>
        <v>6163</v>
      </c>
      <c r="H20" s="20">
        <f t="shared" si="3"/>
        <v>8471</v>
      </c>
      <c r="I20" s="21">
        <f>SUM(I13:I19)</f>
        <v>14634</v>
      </c>
      <c r="J20" s="22">
        <f t="shared" si="1"/>
        <v>0.439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57" t="s">
        <v>16</v>
      </c>
      <c r="B23" s="57"/>
      <c r="C23" s="1"/>
      <c r="D23" s="1"/>
      <c r="E23" s="1"/>
      <c r="F23" s="1"/>
      <c r="G23" s="1"/>
      <c r="H23" s="1"/>
      <c r="I23" s="1"/>
      <c r="J23" s="1"/>
    </row>
    <row r="24" spans="1:10" ht="14.25">
      <c r="A24" s="61" t="s">
        <v>17</v>
      </c>
      <c r="B24" s="62"/>
      <c r="C24" s="2" t="s">
        <v>0</v>
      </c>
      <c r="D24" s="2" t="s">
        <v>1</v>
      </c>
      <c r="E24" s="3" t="s">
        <v>2</v>
      </c>
      <c r="F24" s="61" t="s">
        <v>17</v>
      </c>
      <c r="G24" s="62"/>
      <c r="H24" s="2" t="s">
        <v>0</v>
      </c>
      <c r="I24" s="2" t="s">
        <v>1</v>
      </c>
      <c r="J24" s="3" t="s">
        <v>2</v>
      </c>
    </row>
    <row r="25" spans="1:10" ht="14.25">
      <c r="A25" s="63" t="s">
        <v>18</v>
      </c>
      <c r="B25" s="64"/>
      <c r="C25" s="15">
        <v>439</v>
      </c>
      <c r="D25" s="15">
        <v>435</v>
      </c>
      <c r="E25" s="16">
        <f>C25+D25</f>
        <v>874</v>
      </c>
      <c r="F25" s="63" t="s">
        <v>19</v>
      </c>
      <c r="G25" s="65"/>
      <c r="H25" s="15">
        <v>1105</v>
      </c>
      <c r="I25" s="15">
        <v>1151</v>
      </c>
      <c r="J25" s="16">
        <f aca="true" t="shared" si="4" ref="J25:J35">H25+I25</f>
        <v>2256</v>
      </c>
    </row>
    <row r="26" spans="1:10" ht="14.25">
      <c r="A26" s="63" t="s">
        <v>20</v>
      </c>
      <c r="B26" s="64"/>
      <c r="C26" s="15">
        <v>573</v>
      </c>
      <c r="D26" s="15">
        <v>581</v>
      </c>
      <c r="E26" s="16">
        <f aca="true" t="shared" si="5" ref="E26:E36">C26+D26</f>
        <v>1154</v>
      </c>
      <c r="F26" s="63" t="s">
        <v>21</v>
      </c>
      <c r="G26" s="65"/>
      <c r="H26" s="15">
        <v>1418</v>
      </c>
      <c r="I26" s="15">
        <v>1398</v>
      </c>
      <c r="J26" s="16">
        <f t="shared" si="4"/>
        <v>2816</v>
      </c>
    </row>
    <row r="27" spans="1:10" ht="14.25">
      <c r="A27" s="63" t="s">
        <v>22</v>
      </c>
      <c r="B27" s="64"/>
      <c r="C27" s="15">
        <v>695</v>
      </c>
      <c r="D27" s="15">
        <v>618</v>
      </c>
      <c r="E27" s="16">
        <f t="shared" si="5"/>
        <v>1313</v>
      </c>
      <c r="F27" s="63" t="s">
        <v>23</v>
      </c>
      <c r="G27" s="65"/>
      <c r="H27" s="15">
        <v>1737</v>
      </c>
      <c r="I27" s="15">
        <v>1682</v>
      </c>
      <c r="J27" s="16">
        <f t="shared" si="4"/>
        <v>3419</v>
      </c>
    </row>
    <row r="28" spans="1:10" ht="14.25">
      <c r="A28" s="63" t="s">
        <v>24</v>
      </c>
      <c r="B28" s="64"/>
      <c r="C28" s="15">
        <v>691</v>
      </c>
      <c r="D28" s="15">
        <v>623</v>
      </c>
      <c r="E28" s="16">
        <f t="shared" si="5"/>
        <v>1314</v>
      </c>
      <c r="F28" s="63" t="s">
        <v>25</v>
      </c>
      <c r="G28" s="65"/>
      <c r="H28" s="15">
        <v>953</v>
      </c>
      <c r="I28" s="15">
        <v>1240</v>
      </c>
      <c r="J28" s="16">
        <f t="shared" si="4"/>
        <v>2193</v>
      </c>
    </row>
    <row r="29" spans="1:10" ht="14.25">
      <c r="A29" s="63" t="s">
        <v>26</v>
      </c>
      <c r="B29" s="64"/>
      <c r="C29" s="15">
        <v>641</v>
      </c>
      <c r="D29" s="15">
        <v>566</v>
      </c>
      <c r="E29" s="16">
        <f t="shared" si="5"/>
        <v>1207</v>
      </c>
      <c r="F29" s="63" t="s">
        <v>27</v>
      </c>
      <c r="G29" s="65"/>
      <c r="H29" s="15">
        <v>818</v>
      </c>
      <c r="I29" s="15">
        <v>1340</v>
      </c>
      <c r="J29" s="16">
        <f t="shared" si="4"/>
        <v>2158</v>
      </c>
    </row>
    <row r="30" spans="1:10" ht="14.25">
      <c r="A30" s="63" t="s">
        <v>28</v>
      </c>
      <c r="B30" s="64"/>
      <c r="C30" s="15">
        <v>587</v>
      </c>
      <c r="D30" s="15">
        <v>482</v>
      </c>
      <c r="E30" s="16">
        <f t="shared" si="5"/>
        <v>1069</v>
      </c>
      <c r="F30" s="63" t="s">
        <v>29</v>
      </c>
      <c r="G30" s="65"/>
      <c r="H30" s="46">
        <v>733</v>
      </c>
      <c r="I30" s="46">
        <v>1434</v>
      </c>
      <c r="J30" s="16">
        <f t="shared" si="4"/>
        <v>2167</v>
      </c>
    </row>
    <row r="31" spans="1:10" ht="14.25">
      <c r="A31" s="63" t="s">
        <v>30</v>
      </c>
      <c r="B31" s="64"/>
      <c r="C31" s="15">
        <v>659</v>
      </c>
      <c r="D31" s="15">
        <v>511</v>
      </c>
      <c r="E31" s="16">
        <f t="shared" si="5"/>
        <v>1170</v>
      </c>
      <c r="F31" s="63" t="s">
        <v>31</v>
      </c>
      <c r="G31" s="65"/>
      <c r="H31" s="46">
        <v>387</v>
      </c>
      <c r="I31" s="46">
        <v>944</v>
      </c>
      <c r="J31" s="16">
        <f t="shared" si="4"/>
        <v>1331</v>
      </c>
    </row>
    <row r="32" spans="1:10" ht="14.25">
      <c r="A32" s="63" t="s">
        <v>32</v>
      </c>
      <c r="B32" s="64"/>
      <c r="C32" s="15">
        <v>757</v>
      </c>
      <c r="D32" s="15">
        <v>625</v>
      </c>
      <c r="E32" s="16">
        <f t="shared" si="5"/>
        <v>1382</v>
      </c>
      <c r="F32" s="63" t="s">
        <v>33</v>
      </c>
      <c r="G32" s="65"/>
      <c r="H32" s="46">
        <v>103</v>
      </c>
      <c r="I32" s="46">
        <v>360</v>
      </c>
      <c r="J32" s="16">
        <f t="shared" si="4"/>
        <v>463</v>
      </c>
    </row>
    <row r="33" spans="1:10" ht="14.25">
      <c r="A33" s="63" t="s">
        <v>34</v>
      </c>
      <c r="B33" s="64"/>
      <c r="C33" s="15">
        <v>861</v>
      </c>
      <c r="D33" s="15">
        <v>791</v>
      </c>
      <c r="E33" s="16">
        <f t="shared" si="5"/>
        <v>1652</v>
      </c>
      <c r="F33" s="63" t="s">
        <v>35</v>
      </c>
      <c r="G33" s="65"/>
      <c r="H33" s="46">
        <v>13</v>
      </c>
      <c r="I33" s="46">
        <v>66</v>
      </c>
      <c r="J33" s="16">
        <f>H33+I33</f>
        <v>79</v>
      </c>
    </row>
    <row r="34" spans="1:10" ht="14.25">
      <c r="A34" s="63" t="s">
        <v>36</v>
      </c>
      <c r="B34" s="64"/>
      <c r="C34" s="15">
        <v>986</v>
      </c>
      <c r="D34" s="15">
        <v>900</v>
      </c>
      <c r="E34" s="16">
        <f t="shared" si="5"/>
        <v>1886</v>
      </c>
      <c r="F34" s="63" t="s">
        <v>37</v>
      </c>
      <c r="G34" s="65"/>
      <c r="H34" s="46">
        <v>1</v>
      </c>
      <c r="I34" s="46">
        <v>7</v>
      </c>
      <c r="J34" s="16">
        <f t="shared" si="4"/>
        <v>8</v>
      </c>
    </row>
    <row r="35" spans="1:10" ht="14.25">
      <c r="A35" s="63" t="s">
        <v>38</v>
      </c>
      <c r="B35" s="64"/>
      <c r="C35" s="15">
        <v>926</v>
      </c>
      <c r="D35" s="15">
        <v>846</v>
      </c>
      <c r="E35" s="16">
        <f t="shared" si="5"/>
        <v>1772</v>
      </c>
      <c r="F35" s="63" t="s">
        <v>39</v>
      </c>
      <c r="G35" s="65"/>
      <c r="H35" s="46">
        <v>0</v>
      </c>
      <c r="I35" s="46">
        <v>0</v>
      </c>
      <c r="J35" s="16">
        <f t="shared" si="4"/>
        <v>0</v>
      </c>
    </row>
    <row r="36" spans="1:10" ht="15" thickBot="1">
      <c r="A36" s="66" t="s">
        <v>40</v>
      </c>
      <c r="B36" s="67"/>
      <c r="C36" s="9">
        <v>830</v>
      </c>
      <c r="D36" s="9">
        <v>839</v>
      </c>
      <c r="E36" s="10">
        <f t="shared" si="5"/>
        <v>1669</v>
      </c>
      <c r="F36" s="68" t="s">
        <v>41</v>
      </c>
      <c r="G36" s="69"/>
      <c r="H36" s="9">
        <f>C25+C26+C27+C28+C29+C30+C31+C32+C33+C34+C35+C36+H25+H26+H27+H28+H29+H30+H31+H32+H33+H34+H35</f>
        <v>15913</v>
      </c>
      <c r="I36" s="9">
        <f>D25+D26+D27+D28+D29+D30+D31+D32+D33+D34+D35+D36+I25+I26+I27+I28+I29+I30+I31+I32+I33+I34+I35</f>
        <v>17439</v>
      </c>
      <c r="J36" s="10">
        <f>E25+E26+E27+E28+E29+E30+E31+E32+E33+E34+E35+E36+J25+J26+J27+J28+J29+J30+J31+J32+J33+J34+J35</f>
        <v>33352</v>
      </c>
    </row>
    <row r="37" spans="1:10" ht="14.25">
      <c r="A37" s="70"/>
      <c r="B37" s="71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47" t="s">
        <v>46</v>
      </c>
      <c r="B39" s="47"/>
      <c r="C39" s="47"/>
      <c r="D39" s="47"/>
      <c r="E39" s="47"/>
      <c r="F39" s="47"/>
      <c r="G39" s="47"/>
      <c r="H39" s="47"/>
      <c r="I39" s="47"/>
      <c r="J39" s="47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48"/>
      <c r="B41" s="50" t="s">
        <v>42</v>
      </c>
      <c r="C41" s="52" t="s">
        <v>4</v>
      </c>
      <c r="D41" s="52"/>
      <c r="E41" s="53"/>
      <c r="F41" s="54" t="s">
        <v>5</v>
      </c>
      <c r="G41" s="55"/>
      <c r="H41" s="55"/>
      <c r="I41" s="55"/>
      <c r="J41" s="56"/>
    </row>
    <row r="42" spans="1:10" ht="14.25">
      <c r="A42" s="49"/>
      <c r="B42" s="51"/>
      <c r="C42" s="5" t="s">
        <v>0</v>
      </c>
      <c r="D42" s="5" t="s">
        <v>1</v>
      </c>
      <c r="E42" s="6" t="s">
        <v>2</v>
      </c>
      <c r="F42" s="4" t="s">
        <v>42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361</v>
      </c>
      <c r="C43" s="9">
        <v>184</v>
      </c>
      <c r="D43" s="9">
        <v>221</v>
      </c>
      <c r="E43" s="10">
        <f>SUM(C43:D43)</f>
        <v>405</v>
      </c>
      <c r="F43" s="8">
        <v>18</v>
      </c>
      <c r="G43" s="9">
        <v>11</v>
      </c>
      <c r="H43" s="9">
        <v>14</v>
      </c>
      <c r="I43" s="9">
        <f>SUM(G43:H43)</f>
        <v>25</v>
      </c>
      <c r="J43" s="11">
        <f>ROUND(I43/E43,3)</f>
        <v>0.062</v>
      </c>
    </row>
    <row r="46" spans="1:10" ht="15" thickBot="1">
      <c r="A46" s="57" t="s">
        <v>43</v>
      </c>
      <c r="B46" s="57"/>
      <c r="C46" s="58"/>
      <c r="D46" s="1"/>
      <c r="E46" s="1"/>
      <c r="F46" s="1"/>
      <c r="G46" s="1"/>
      <c r="H46" s="1"/>
      <c r="I46" s="1"/>
      <c r="J46" s="1"/>
    </row>
    <row r="47" spans="1:10" ht="14.25">
      <c r="A47" s="59"/>
      <c r="B47" s="50" t="s">
        <v>42</v>
      </c>
      <c r="C47" s="52" t="s">
        <v>4</v>
      </c>
      <c r="D47" s="52"/>
      <c r="E47" s="53"/>
      <c r="F47" s="61" t="s">
        <v>5</v>
      </c>
      <c r="G47" s="55"/>
      <c r="H47" s="55"/>
      <c r="I47" s="55"/>
      <c r="J47" s="56"/>
    </row>
    <row r="48" spans="1:10" ht="14.25">
      <c r="A48" s="60"/>
      <c r="B48" s="51"/>
      <c r="C48" s="5" t="s">
        <v>0</v>
      </c>
      <c r="D48" s="5" t="s">
        <v>1</v>
      </c>
      <c r="E48" s="6" t="s">
        <v>2</v>
      </c>
      <c r="F48" s="12" t="s">
        <v>42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8</v>
      </c>
      <c r="B49" s="41">
        <v>256</v>
      </c>
      <c r="C49" s="42">
        <v>125</v>
      </c>
      <c r="D49" s="42">
        <v>163</v>
      </c>
      <c r="E49" s="29">
        <f aca="true" t="shared" si="6" ref="E49:E55">SUM(C49:D49)</f>
        <v>288</v>
      </c>
      <c r="F49" s="37">
        <v>12</v>
      </c>
      <c r="G49" s="38">
        <v>7</v>
      </c>
      <c r="H49" s="38">
        <v>8</v>
      </c>
      <c r="I49" s="30">
        <f>SUM(G49:H49)</f>
        <v>15</v>
      </c>
      <c r="J49" s="18">
        <f aca="true" t="shared" si="7" ref="J49:J56">ROUND(I49/E49,3)</f>
        <v>0.052</v>
      </c>
    </row>
    <row r="50" spans="1:10" ht="14.25">
      <c r="A50" s="13" t="s">
        <v>9</v>
      </c>
      <c r="B50" s="41">
        <v>24</v>
      </c>
      <c r="C50" s="42">
        <v>11</v>
      </c>
      <c r="D50" s="43">
        <v>15</v>
      </c>
      <c r="E50" s="29">
        <f t="shared" si="6"/>
        <v>26</v>
      </c>
      <c r="F50" s="37">
        <v>1</v>
      </c>
      <c r="G50" s="38">
        <v>0</v>
      </c>
      <c r="H50" s="38">
        <v>1</v>
      </c>
      <c r="I50" s="30">
        <f aca="true" t="shared" si="8" ref="I50:I55">SUM(G50:H50)</f>
        <v>1</v>
      </c>
      <c r="J50" s="18">
        <f t="shared" si="7"/>
        <v>0.038</v>
      </c>
    </row>
    <row r="51" spans="1:10" ht="14.25">
      <c r="A51" s="13" t="s">
        <v>10</v>
      </c>
      <c r="B51" s="41">
        <v>63</v>
      </c>
      <c r="C51" s="42">
        <v>44</v>
      </c>
      <c r="D51" s="42">
        <v>27</v>
      </c>
      <c r="E51" s="29">
        <f t="shared" si="6"/>
        <v>71</v>
      </c>
      <c r="F51" s="37">
        <v>5</v>
      </c>
      <c r="G51" s="38">
        <v>4</v>
      </c>
      <c r="H51" s="38">
        <v>5</v>
      </c>
      <c r="I51" s="30">
        <f t="shared" si="8"/>
        <v>9</v>
      </c>
      <c r="J51" s="18">
        <f t="shared" si="7"/>
        <v>0.127</v>
      </c>
    </row>
    <row r="52" spans="1:10" ht="14.25">
      <c r="A52" s="13" t="s">
        <v>11</v>
      </c>
      <c r="B52" s="41">
        <v>7</v>
      </c>
      <c r="C52" s="42">
        <v>0</v>
      </c>
      <c r="D52" s="42">
        <v>7</v>
      </c>
      <c r="E52" s="29">
        <f t="shared" si="6"/>
        <v>7</v>
      </c>
      <c r="F52" s="37">
        <v>0</v>
      </c>
      <c r="G52" s="38">
        <v>0</v>
      </c>
      <c r="H52" s="38">
        <v>0</v>
      </c>
      <c r="I52" s="30">
        <f t="shared" si="8"/>
        <v>0</v>
      </c>
      <c r="J52" s="18">
        <f t="shared" si="7"/>
        <v>0</v>
      </c>
    </row>
    <row r="53" spans="1:10" ht="14.25">
      <c r="A53" s="13" t="s">
        <v>12</v>
      </c>
      <c r="B53" s="41">
        <v>1</v>
      </c>
      <c r="C53" s="42">
        <v>1</v>
      </c>
      <c r="D53" s="42">
        <v>1</v>
      </c>
      <c r="E53" s="29">
        <f t="shared" si="6"/>
        <v>2</v>
      </c>
      <c r="F53" s="37">
        <v>0</v>
      </c>
      <c r="G53" s="38">
        <v>0</v>
      </c>
      <c r="H53" s="38">
        <v>0</v>
      </c>
      <c r="I53" s="30">
        <f t="shared" si="8"/>
        <v>0</v>
      </c>
      <c r="J53" s="18">
        <f t="shared" si="7"/>
        <v>0</v>
      </c>
    </row>
    <row r="54" spans="1:10" ht="14.25">
      <c r="A54" s="13" t="s">
        <v>13</v>
      </c>
      <c r="B54" s="41">
        <v>3</v>
      </c>
      <c r="C54" s="42">
        <v>2</v>
      </c>
      <c r="D54" s="42">
        <v>1</v>
      </c>
      <c r="E54" s="29">
        <f t="shared" si="6"/>
        <v>3</v>
      </c>
      <c r="F54" s="37">
        <v>0</v>
      </c>
      <c r="G54" s="38">
        <v>0</v>
      </c>
      <c r="H54" s="38">
        <v>0</v>
      </c>
      <c r="I54" s="30">
        <f t="shared" si="8"/>
        <v>0</v>
      </c>
      <c r="J54" s="18">
        <f t="shared" si="7"/>
        <v>0</v>
      </c>
    </row>
    <row r="55" spans="1:10" ht="14.25">
      <c r="A55" s="13" t="s">
        <v>14</v>
      </c>
      <c r="B55" s="41">
        <v>7</v>
      </c>
      <c r="C55" s="42">
        <v>1</v>
      </c>
      <c r="D55" s="42">
        <v>7</v>
      </c>
      <c r="E55" s="29">
        <f t="shared" si="6"/>
        <v>8</v>
      </c>
      <c r="F55" s="37">
        <v>0</v>
      </c>
      <c r="G55" s="38">
        <v>0</v>
      </c>
      <c r="H55" s="38">
        <v>0</v>
      </c>
      <c r="I55" s="30">
        <f t="shared" si="8"/>
        <v>0</v>
      </c>
      <c r="J55" s="18">
        <f t="shared" si="7"/>
        <v>0</v>
      </c>
    </row>
    <row r="56" spans="1:10" ht="15" thickBot="1">
      <c r="A56" s="19" t="s">
        <v>15</v>
      </c>
      <c r="B56" s="39">
        <f aca="true" t="shared" si="9" ref="B56:G56">SUM(B49:B55)</f>
        <v>361</v>
      </c>
      <c r="C56" s="40">
        <f t="shared" si="9"/>
        <v>184</v>
      </c>
      <c r="D56" s="40">
        <f t="shared" si="9"/>
        <v>221</v>
      </c>
      <c r="E56" s="31">
        <f t="shared" si="9"/>
        <v>405</v>
      </c>
      <c r="F56" s="32">
        <f t="shared" si="9"/>
        <v>18</v>
      </c>
      <c r="G56" s="31">
        <f t="shared" si="9"/>
        <v>11</v>
      </c>
      <c r="H56" s="31">
        <f>SUM(H49:H55)</f>
        <v>14</v>
      </c>
      <c r="I56" s="31">
        <f>SUM(I49:I55)</f>
        <v>25</v>
      </c>
      <c r="J56" s="11">
        <f t="shared" si="7"/>
        <v>0.062</v>
      </c>
    </row>
    <row r="57" spans="1:10" ht="14.25">
      <c r="A57" s="23"/>
      <c r="B57" s="24" t="s">
        <v>44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57" t="s">
        <v>16</v>
      </c>
      <c r="B59" s="57"/>
      <c r="C59" s="1"/>
      <c r="D59" s="1"/>
      <c r="E59" s="1"/>
      <c r="F59" s="1"/>
      <c r="G59" s="1"/>
      <c r="H59" s="1"/>
      <c r="I59" s="1"/>
      <c r="J59" s="1"/>
    </row>
    <row r="60" spans="1:10" ht="14.25">
      <c r="A60" s="61" t="s">
        <v>17</v>
      </c>
      <c r="B60" s="62"/>
      <c r="C60" s="2" t="s">
        <v>0</v>
      </c>
      <c r="D60" s="2" t="s">
        <v>1</v>
      </c>
      <c r="E60" s="3" t="s">
        <v>2</v>
      </c>
      <c r="F60" s="61" t="s">
        <v>17</v>
      </c>
      <c r="G60" s="62"/>
      <c r="H60" s="2" t="s">
        <v>0</v>
      </c>
      <c r="I60" s="2" t="s">
        <v>1</v>
      </c>
      <c r="J60" s="3" t="s">
        <v>2</v>
      </c>
    </row>
    <row r="61" spans="1:10" ht="14.25">
      <c r="A61" s="63" t="s">
        <v>18</v>
      </c>
      <c r="B61" s="64"/>
      <c r="C61" s="15">
        <v>2</v>
      </c>
      <c r="D61" s="15">
        <v>5</v>
      </c>
      <c r="E61" s="16">
        <f aca="true" t="shared" si="10" ref="E61:E72">SUM(C61+D61)</f>
        <v>7</v>
      </c>
      <c r="F61" s="63" t="s">
        <v>19</v>
      </c>
      <c r="G61" s="65"/>
      <c r="H61" s="15">
        <v>3</v>
      </c>
      <c r="I61" s="15">
        <v>4</v>
      </c>
      <c r="J61" s="16">
        <f aca="true" t="shared" si="11" ref="J61:J72">SUM(H61+I61)</f>
        <v>7</v>
      </c>
    </row>
    <row r="62" spans="1:10" ht="14.25">
      <c r="A62" s="63" t="s">
        <v>20</v>
      </c>
      <c r="B62" s="64"/>
      <c r="C62" s="15">
        <v>1</v>
      </c>
      <c r="D62" s="15">
        <v>2</v>
      </c>
      <c r="E62" s="16">
        <f t="shared" si="10"/>
        <v>3</v>
      </c>
      <c r="F62" s="63" t="s">
        <v>21</v>
      </c>
      <c r="G62" s="65"/>
      <c r="H62" s="15">
        <v>1</v>
      </c>
      <c r="I62" s="15">
        <v>4</v>
      </c>
      <c r="J62" s="16">
        <f t="shared" si="11"/>
        <v>5</v>
      </c>
    </row>
    <row r="63" spans="1:10" ht="14.25">
      <c r="A63" s="63" t="s">
        <v>22</v>
      </c>
      <c r="B63" s="64"/>
      <c r="C63" s="15">
        <v>1</v>
      </c>
      <c r="D63" s="15">
        <v>2</v>
      </c>
      <c r="E63" s="16">
        <f t="shared" si="10"/>
        <v>3</v>
      </c>
      <c r="F63" s="63" t="s">
        <v>23</v>
      </c>
      <c r="G63" s="65"/>
      <c r="H63" s="15">
        <v>4</v>
      </c>
      <c r="I63" s="15">
        <v>5</v>
      </c>
      <c r="J63" s="16">
        <f t="shared" si="11"/>
        <v>9</v>
      </c>
    </row>
    <row r="64" spans="1:10" ht="14.25">
      <c r="A64" s="63" t="s">
        <v>24</v>
      </c>
      <c r="B64" s="64"/>
      <c r="C64" s="15">
        <v>2</v>
      </c>
      <c r="D64" s="15">
        <v>1</v>
      </c>
      <c r="E64" s="16">
        <f t="shared" si="10"/>
        <v>3</v>
      </c>
      <c r="F64" s="63" t="s">
        <v>25</v>
      </c>
      <c r="G64" s="65"/>
      <c r="H64" s="15">
        <v>2</v>
      </c>
      <c r="I64" s="15">
        <v>2</v>
      </c>
      <c r="J64" s="16">
        <f t="shared" si="11"/>
        <v>4</v>
      </c>
    </row>
    <row r="65" spans="1:10" ht="14.25">
      <c r="A65" s="63" t="s">
        <v>26</v>
      </c>
      <c r="B65" s="64"/>
      <c r="C65" s="15">
        <v>51</v>
      </c>
      <c r="D65" s="15">
        <v>59</v>
      </c>
      <c r="E65" s="16">
        <f t="shared" si="10"/>
        <v>110</v>
      </c>
      <c r="F65" s="63" t="s">
        <v>27</v>
      </c>
      <c r="G65" s="65"/>
      <c r="H65" s="15">
        <v>3</v>
      </c>
      <c r="I65" s="15">
        <v>1</v>
      </c>
      <c r="J65" s="16">
        <f t="shared" si="11"/>
        <v>4</v>
      </c>
    </row>
    <row r="66" spans="1:10" ht="14.25">
      <c r="A66" s="63" t="s">
        <v>28</v>
      </c>
      <c r="B66" s="64"/>
      <c r="C66" s="15">
        <v>58</v>
      </c>
      <c r="D66" s="15">
        <v>28</v>
      </c>
      <c r="E66" s="16">
        <f t="shared" si="10"/>
        <v>86</v>
      </c>
      <c r="F66" s="63" t="s">
        <v>29</v>
      </c>
      <c r="G66" s="65"/>
      <c r="H66" s="45">
        <v>1</v>
      </c>
      <c r="I66" s="45">
        <v>1</v>
      </c>
      <c r="J66" s="16">
        <f t="shared" si="11"/>
        <v>2</v>
      </c>
    </row>
    <row r="67" spans="1:10" ht="14.25">
      <c r="A67" s="63" t="s">
        <v>30</v>
      </c>
      <c r="B67" s="64"/>
      <c r="C67" s="15">
        <v>27</v>
      </c>
      <c r="D67" s="15">
        <v>19</v>
      </c>
      <c r="E67" s="16">
        <f t="shared" si="10"/>
        <v>46</v>
      </c>
      <c r="F67" s="63" t="s">
        <v>31</v>
      </c>
      <c r="G67" s="65"/>
      <c r="H67" s="45">
        <v>0</v>
      </c>
      <c r="I67" s="45">
        <v>1</v>
      </c>
      <c r="J67" s="16">
        <f t="shared" si="11"/>
        <v>1</v>
      </c>
    </row>
    <row r="68" spans="1:10" ht="14.25">
      <c r="A68" s="63" t="s">
        <v>32</v>
      </c>
      <c r="B68" s="64"/>
      <c r="C68" s="15">
        <v>16</v>
      </c>
      <c r="D68" s="15">
        <v>17</v>
      </c>
      <c r="E68" s="16">
        <f t="shared" si="10"/>
        <v>33</v>
      </c>
      <c r="F68" s="63" t="s">
        <v>33</v>
      </c>
      <c r="G68" s="65"/>
      <c r="H68" s="45">
        <v>0</v>
      </c>
      <c r="I68" s="45">
        <v>0</v>
      </c>
      <c r="J68" s="16">
        <f t="shared" si="11"/>
        <v>0</v>
      </c>
    </row>
    <row r="69" spans="1:10" ht="14.25">
      <c r="A69" s="63" t="s">
        <v>34</v>
      </c>
      <c r="B69" s="64"/>
      <c r="C69" s="15">
        <v>5</v>
      </c>
      <c r="D69" s="15">
        <v>17</v>
      </c>
      <c r="E69" s="16">
        <f t="shared" si="10"/>
        <v>22</v>
      </c>
      <c r="F69" s="63" t="s">
        <v>35</v>
      </c>
      <c r="G69" s="65"/>
      <c r="H69" s="45">
        <v>0</v>
      </c>
      <c r="I69" s="45">
        <v>0</v>
      </c>
      <c r="J69" s="16">
        <f t="shared" si="11"/>
        <v>0</v>
      </c>
    </row>
    <row r="70" spans="1:10" ht="14.25">
      <c r="A70" s="63" t="s">
        <v>36</v>
      </c>
      <c r="B70" s="64"/>
      <c r="C70" s="15">
        <v>3</v>
      </c>
      <c r="D70" s="15">
        <v>26</v>
      </c>
      <c r="E70" s="16">
        <f t="shared" si="10"/>
        <v>29</v>
      </c>
      <c r="F70" s="63" t="s">
        <v>37</v>
      </c>
      <c r="G70" s="65"/>
      <c r="H70" s="45">
        <v>0</v>
      </c>
      <c r="I70" s="45">
        <v>0</v>
      </c>
      <c r="J70" s="16">
        <f t="shared" si="11"/>
        <v>0</v>
      </c>
    </row>
    <row r="71" spans="1:10" ht="14.25">
      <c r="A71" s="63" t="s">
        <v>38</v>
      </c>
      <c r="B71" s="64"/>
      <c r="C71" s="15">
        <v>2</v>
      </c>
      <c r="D71" s="15">
        <v>17</v>
      </c>
      <c r="E71" s="16">
        <f t="shared" si="10"/>
        <v>19</v>
      </c>
      <c r="F71" s="63" t="s">
        <v>39</v>
      </c>
      <c r="G71" s="65"/>
      <c r="H71" s="45">
        <v>0</v>
      </c>
      <c r="I71" s="45">
        <v>0</v>
      </c>
      <c r="J71" s="16">
        <f t="shared" si="11"/>
        <v>0</v>
      </c>
    </row>
    <row r="72" spans="1:10" ht="15" thickBot="1">
      <c r="A72" s="66" t="s">
        <v>40</v>
      </c>
      <c r="B72" s="67"/>
      <c r="C72" s="9">
        <v>2</v>
      </c>
      <c r="D72" s="9">
        <v>10</v>
      </c>
      <c r="E72" s="10">
        <f t="shared" si="10"/>
        <v>12</v>
      </c>
      <c r="F72" s="68" t="s">
        <v>41</v>
      </c>
      <c r="G72" s="69"/>
      <c r="H72" s="33">
        <f>SUM((SUM(C61:C72)+(SUM(H61:H71))))</f>
        <v>184</v>
      </c>
      <c r="I72" s="9">
        <f>SUM((SUM(D61:D72)+(SUM(I61:I71))))</f>
        <v>221</v>
      </c>
      <c r="J72" s="10">
        <f t="shared" si="11"/>
        <v>405</v>
      </c>
    </row>
  </sheetData>
  <sheetProtection/>
  <mergeCells count="75">
    <mergeCell ref="A72:B72"/>
    <mergeCell ref="F72:G72"/>
    <mergeCell ref="A69:B69"/>
    <mergeCell ref="F69:G69"/>
    <mergeCell ref="A70:B70"/>
    <mergeCell ref="F70:G70"/>
    <mergeCell ref="A71:B71"/>
    <mergeCell ref="F71:G71"/>
    <mergeCell ref="A66:B66"/>
    <mergeCell ref="F66:G66"/>
    <mergeCell ref="A67:B67"/>
    <mergeCell ref="F67:G67"/>
    <mergeCell ref="A68:B68"/>
    <mergeCell ref="F68:G68"/>
    <mergeCell ref="A63:B63"/>
    <mergeCell ref="F63:G63"/>
    <mergeCell ref="A64:B64"/>
    <mergeCell ref="F64:G64"/>
    <mergeCell ref="A65:B65"/>
    <mergeCell ref="F65:G65"/>
    <mergeCell ref="A60:B60"/>
    <mergeCell ref="F60:G60"/>
    <mergeCell ref="A61:B61"/>
    <mergeCell ref="F61:G61"/>
    <mergeCell ref="A62:B62"/>
    <mergeCell ref="F62:G62"/>
    <mergeCell ref="A46:C46"/>
    <mergeCell ref="A47:A48"/>
    <mergeCell ref="B47:B48"/>
    <mergeCell ref="C47:E47"/>
    <mergeCell ref="F47:J47"/>
    <mergeCell ref="A59:B59"/>
    <mergeCell ref="A37:B37"/>
    <mergeCell ref="A39:J39"/>
    <mergeCell ref="A41:A42"/>
    <mergeCell ref="B41:B42"/>
    <mergeCell ref="C41:E41"/>
    <mergeCell ref="F41:J41"/>
    <mergeCell ref="A34:B34"/>
    <mergeCell ref="F34:G34"/>
    <mergeCell ref="A35:B35"/>
    <mergeCell ref="F35:G35"/>
    <mergeCell ref="A36:B36"/>
    <mergeCell ref="F36:G36"/>
    <mergeCell ref="A31:B31"/>
    <mergeCell ref="F31:G31"/>
    <mergeCell ref="A32:B32"/>
    <mergeCell ref="F32:G32"/>
    <mergeCell ref="A33:B33"/>
    <mergeCell ref="F33:G33"/>
    <mergeCell ref="A28:B28"/>
    <mergeCell ref="F28:G28"/>
    <mergeCell ref="A29:B29"/>
    <mergeCell ref="F29:G29"/>
    <mergeCell ref="A30:B30"/>
    <mergeCell ref="F30:G30"/>
    <mergeCell ref="A25:B25"/>
    <mergeCell ref="F25:G25"/>
    <mergeCell ref="A26:B26"/>
    <mergeCell ref="F26:G26"/>
    <mergeCell ref="A27:B27"/>
    <mergeCell ref="F27:G27"/>
    <mergeCell ref="A11:A12"/>
    <mergeCell ref="B11:B12"/>
    <mergeCell ref="C11:E11"/>
    <mergeCell ref="F11:J11"/>
    <mergeCell ref="A23:B23"/>
    <mergeCell ref="A24:B24"/>
    <mergeCell ref="F24:G24"/>
    <mergeCell ref="A2:J2"/>
    <mergeCell ref="A5:A6"/>
    <mergeCell ref="B5:B6"/>
    <mergeCell ref="C5:E5"/>
    <mergeCell ref="F5:J5"/>
    <mergeCell ref="A10:C10"/>
  </mergeCells>
  <printOptions/>
  <pageMargins left="0.75" right="0.75" top="0.24" bottom="0.28" header="0.2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庄原市行政情報システム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庄原市行政情報システム</dc:creator>
  <cp:keywords/>
  <dc:description/>
  <cp:lastModifiedBy>温井　実花</cp:lastModifiedBy>
  <cp:lastPrinted>2021-12-06T02:43:36Z</cp:lastPrinted>
  <dcterms:created xsi:type="dcterms:W3CDTF">2005-10-06T23:57:55Z</dcterms:created>
  <dcterms:modified xsi:type="dcterms:W3CDTF">2022-01-18T23:47:09Z</dcterms:modified>
  <cp:category/>
  <cp:version/>
  <cp:contentType/>
  <cp:contentStatus/>
</cp:coreProperties>
</file>