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H29\02‗秋追加照会\"/>
    </mc:Choice>
  </mc:AlternateContent>
  <xr:revisionPtr revIDLastSave="0" documentId="13_ncr:1_{1293EA89-5634-4F44-9655-99C4AA595492}" xr6:coauthVersionLast="36" xr6:coauthVersionMax="36" xr10:uidLastSave="{00000000-0000-0000-0000-000000000000}"/>
  <bookViews>
    <workbookView xWindow="0" yWindow="0" windowWidth="28800" windowHeight="12135" tabRatio="9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63" i="12"/>
  <c r="AP63" i="12"/>
  <c r="AP23" i="12"/>
  <c r="AA23" i="12"/>
  <c r="AU88" i="12" l="1"/>
  <c r="AP88" i="12"/>
  <c r="AF88" i="12"/>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C38" i="10"/>
  <c r="AM37" i="10"/>
  <c r="AM36" i="10"/>
  <c r="C34" i="10"/>
  <c r="C35" i="10" s="1"/>
  <c r="C36" i="10" s="1"/>
  <c r="C37" i="10" s="1"/>
  <c r="U34" i="10" l="1"/>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<sst xmlns="http://schemas.openxmlformats.org/spreadsheetml/2006/main" count="1094" uniqueCount="613">
  <si>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</si>
  <si>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</si>
  <si>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</si>
  <si>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</si>
  <si>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</si>
  <si>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</si>
  <si>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</si>
  <si>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</si>
  <si>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</si>
  <si>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</si>
  <si>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</si>
  <si>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</si>
  <si>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</si>
  <si>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</si>
  <si>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</si>
  <si>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</si>
  <si>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</si>
  <si>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</si>
  <si>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</si>
  <si>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</si>
  <si>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</si>
  <si>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</si>
  <si>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</si>
  <si>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</si>
  <si>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</si>
  <si>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</si>
  <si>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</si>
  <si>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</si>
  <si>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</si>
  <si>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</si>
  <si>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</si>
  <si>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</si>
  <si>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</si>
  <si>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</si>
  <si>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</si>
  <si>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</si>
  <si>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</si>
  <si>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</si>
  <si>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</si>
  <si>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</si>
  <si>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</si>
  <si>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</si>
  <si>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</si>
  <si>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</si>
  <si>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</si>
  <si>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</si>
  <si>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</si>
  <si>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</si>
  <si>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</si>
  <si>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</si>
  <si>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</si>
  <si>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</si>
  <si>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</si>
  <si>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</si>
  <si>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</si>
  <si>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</si>
  <si>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</si>
  <si>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</si>
  <si>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</si>
  <si>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</si>
  <si>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</si>
  <si>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</si>
  <si>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</si>
  <si>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</si>
  <si>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</si>
  <si>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</si>
  <si>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</si>
  <si>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</si>
  <si>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</si>
  <si>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</si>
  <si>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</si>
  <si>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</si>
  <si>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</si>
  <si>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</si>
  <si>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</si>
  <si>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</si>
  <si>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</si>
  <si>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</si>
  <si>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</si>
  <si>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</si>
  <si>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</si>
  <si>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</si>
  <si>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</si>
  <si>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</si>
  <si>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</si>
  <si>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</si>
  <si>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</si>
  <si>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</si>
  <si>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</si>
  <si>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</si>
  <si>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</si>
  <si>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</si>
  <si>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</si>
  <si>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</si>
  <si>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</si>
  <si>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</si>
  <si>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</si>
  <si>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</si>
  <si>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</si>
  <si>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</si>
  <si>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</si>
  <si>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</si>
  <si>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</si>
  <si>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</si>
  <si>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</si>
  <si>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</si>
  <si>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</si>
  <si>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</si>
  <si>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</si>
  <si>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</si>
  <si>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</si>
  <si>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</si>
  <si>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</si>
  <si>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</si>
  <si>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</si>
  <si>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</si>
  <si>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</si>
  <si>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</si>
  <si>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</si>
  <si>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</si>
  <si>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</si>
  <si>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</si>
  <si>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</si>
  <si>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</si>
  <si>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</si>
  <si>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</si>
  <si>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</si>
  <si>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</si>
  <si>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</si>
  <si>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</si>
  <si>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</si>
  <si>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</si>
  <si>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</si>
  <si>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</si>
  <si>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</si>
  <si>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</si>
  <si>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</si>
  <si>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</si>
  <si>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</si>
  <si>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</si>
  <si>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</si>
  <si>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</si>
  <si>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</si>
  <si>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</si>
  <si>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</si>
  <si>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</si>
  <si>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</si>
  <si>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</si>
  <si>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</si>
  <si>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</si>
  <si>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</si>
  <si>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</si>
  <si>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</si>
  <si>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</si>
  <si>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</si>
  <si>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</si>
  <si>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</si>
  <si>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</si>
  <si>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</si>
  <si>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</si>
  <si>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</si>
  <si>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</si>
  <si>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</si>
  <si>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</si>
  <si>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</si>
  <si>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</si>
  <si>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</si>
  <si>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</si>
  <si>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</si>
  <si>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</si>
  <si>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</si>
  <si>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</si>
  <si>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</si>
  <si>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</si>
  <si>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</si>
  <si>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</si>
  <si>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</si>
  <si>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</si>
  <si>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</si>
  <si>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</si>
  <si>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</si>
  <si>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</si>
  <si>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</si>
  <si>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</si>
  <si>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</si>
  <si>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</si>
  <si>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</si>
  <si>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</si>
  <si>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</si>
  <si>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</si>
  <si>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</si>
  <si>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</si>
  <si>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</si>
  <si>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</si>
  <si>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</si>
  <si>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</si>
  <si>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</si>
  <si>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</si>
  <si>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</si>
  <si>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</si>
  <si>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</si>
  <si>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</si>
  <si>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</si>
  <si>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</si>
  <si>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広島県庄原市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</si>
  <si>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</si>
  <si>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</si>
  <si>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</si>
  <si>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</si>
  <si>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</si>
  <si>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</si>
  <si>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</si>
  <si>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</si>
  <si>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</si>
  <si>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</si>
  <si>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</si>
  <si>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</si>
  <si>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</si>
  <si>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</si>
  <si>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</si>
  <si>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</si>
  <si>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</si>
  <si>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</si>
  <si>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</si>
  <si>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</si>
  <si>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</si>
  <si>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</si>
  <si>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</si>
  <si>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</si>
  <si>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</si>
  <si>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</si>
  <si>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</si>
  <si>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</si>
  <si>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</si>
  <si>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</si>
  <si>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</si>
  <si>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</si>
  <si>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</si>
  <si>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</si>
  <si>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</si>
  <si>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</si>
  <si>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</si>
  <si>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</si>
  <si>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</si>
  <si>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</si>
  <si>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</si>
  <si>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</si>
  <si>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</si>
  <si>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</si>
  <si>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</si>
  <si>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</si>
  <si>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</si>
  <si>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</si>
  <si>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</si>
  <si>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</si>
  <si>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</si>
  <si>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</si>
  <si>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</si>
  <si>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</si>
  <si>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</si>
  <si>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</si>
  <si>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</si>
  <si>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</si>
  <si>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</si>
  <si>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</si>
  <si>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</si>
  <si>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</si>
  <si>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</si>
  <si>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</si>
  <si>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</si>
  <si>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</si>
  <si>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</si>
  <si>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</si>
  <si>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</si>
  <si>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</si>
  <si>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</si>
  <si>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</si>
  <si>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</si>
  <si>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</si>
  <si>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</si>
  <si>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</si>
  <si>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</si>
  <si>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</si>
  <si>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</si>
  <si>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</si>
  <si>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</si>
  <si>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</si>
  <si>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</si>
  <si>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</si>
  <si>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</si>
  <si>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</si>
  <si>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</si>
  <si>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</si>
  <si>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</si>
  <si>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</si>
  <si>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</si>
  <si>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</si>
  <si>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</si>
  <si>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</si>
  <si>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</si>
  <si>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</si>
  <si>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</si>
  <si>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</si>
  <si>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</si>
  <si>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</si>
  <si>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</si>
  <si>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</si>
  <si>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</si>
  <si>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</si>
  <si>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</si>
  <si>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</si>
  <si>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</si>
  <si>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</si>
  <si>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</si>
  <si>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</si>
  <si>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</si>
  <si>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</si>
  <si>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</si>
  <si>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</si>
  <si>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</si>
  <si>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</si>
  <si>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</si>
  <si>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</si>
  <si>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</si>
  <si>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</si>
  <si>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</si>
  <si>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</si>
  <si>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</si>
  <si>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</si>
  <si>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</si>
  <si>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</si>
  <si>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</si>
  <si>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</si>
  <si>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</si>
  <si>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</si>
  <si>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</si>
  <si>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</si>
  <si>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</si>
  <si>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</si>
  <si>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</si>
  <si>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</si>
  <si>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</si>
  <si>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</si>
  <si>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</si>
  <si>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</si>
  <si>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</si>
  <si>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</si>
  <si>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</si>
  <si>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</si>
  <si>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</si>
  <si>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</si>
  <si>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</si>
  <si>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</si>
  <si>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</si>
  <si>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</si>
  <si>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広島県庄原市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</si>
  <si>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</si>
  <si>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</si>
  <si>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</si>
  <si>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</si>
  <si>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</si>
  <si>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</si>
  <si>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</si>
  <si>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</si>
  <si>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</si>
  <si>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</si>
  <si>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</si>
  <si>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</si>
  <si>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</si>
  <si>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</si>
  <si>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</si>
  <si>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</si>
  <si>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</si>
  <si>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</si>
  <si>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</si>
  <si>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</si>
  <si>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</si>
  <si>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</si>
  <si>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</si>
  <si>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</si>
  <si>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</si>
  <si>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</si>
  <si>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</si>
  <si>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</si>
  <si>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</si>
  <si>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</si>
  <si>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</si>
  <si>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</si>
  <si>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</si>
  <si>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</si>
  <si>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</si>
  <si>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</si>
  <si>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</si>
  <si>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</si>
  <si>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</si>
  <si>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</si>
  <si>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</si>
  <si>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</si>
  <si>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</si>
  <si>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</si>
  <si>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</si>
  <si>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</si>
  <si>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</si>
  <si>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</si>
  <si>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</si>
  <si>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</si>
  <si>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</si>
  <si>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</si>
  <si>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</si>
  <si>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</si>
  <si>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</si>
  <si>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</si>
  <si>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</si>
  <si>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</si>
  <si>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</si>
  <si>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</si>
  <si>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</si>
  <si>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</si>
  <si>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</si>
  <si>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</si>
  <si>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</si>
  <si>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</si>
  <si>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</si>
  <si>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</si>
  <si>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</si>
  <si>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</si>
  <si>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</si>
  <si>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</si>
  <si>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</si>
  <si>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</si>
  <si>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</si>
  <si>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</si>
  <si>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</si>
  <si>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</si>
  <si>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</si>
  <si>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</si>
  <si>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</si>
  <si>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</si>
  <si>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</si>
  <si>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</si>
  <si>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</si>
  <si>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</si>
  <si>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</si>
  <si>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</si>
  <si>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</si>
  <si>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</si>
  <si>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</si>
  <si>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</si>
  <si>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</si>
  <si>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</si>
  <si>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</si>
  <si>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</si>
  <si>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</si>
  <si>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</si>
  <si>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</si>
  <si>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</si>
  <si>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</si>
  <si>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</si>
  <si>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</si>
  <si>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</si>
  <si>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</si>
  <si>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</si>
  <si>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</si>
  <si>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</si>
  <si>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</si>
  <si>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</si>
  <si>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</si>
  <si>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</si>
  <si>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</si>
  <si>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</si>
  <si>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</si>
  <si>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</si>
  <si>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</si>
  <si>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</si>
  <si>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</si>
  <si>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</si>
  <si>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</si>
  <si>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</si>
  <si>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</si>
  <si>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</si>
  <si>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</si>
  <si>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</si>
  <si>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</si>
  <si>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</si>
  <si>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</si>
  <si>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</si>
  <si>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</si>
  <si>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</si>
  <si>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</si>
  <si>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</si>
  <si>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</si>
  <si>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</si>
  <si>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</si>
  <si>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</si>
  <si>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</si>
  <si>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</si>
  <si>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</si>
  <si>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</si>
  <si>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</si>
  <si>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</si>
  <si>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</si>
  <si>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</si>
  <si>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</si>
  <si>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</si>
  <si>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</si>
  <si>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</si>
  <si>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</si>
  <si>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</si>
  <si>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</si>
  <si>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</si>
  <si>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</si>
  <si>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</si>
  <si>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</si>
  <si>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</si>
  <si>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</si>
  <si>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</si>
  <si>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</si>
  <si>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</si>
  <si>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</si>
  <si>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</si>
  <si>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</si>
  <si>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</si>
  <si>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</si>
  <si>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</si>
  <si>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</si>
  <si>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</si>
  <si>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</si>
  <si>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</si>
  <si>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</si>
  <si>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</si>
  <si>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</si>
  <si>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</si>
  <si>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</si>
  <si>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</si>
  <si>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</si>
  <si>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</si>
  <si>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</si>
  <si>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</si>
  <si>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</si>
  <si>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</si>
  <si>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</si>
  <si>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</si>
  <si>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</si>
  <si>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</si>
  <si>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</si>
  <si>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</si>
  <si>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</si>
  <si>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</si>
  <si>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</si>
  <si>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</si>
  <si>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</si>
  <si>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</si>
  <si>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</si>
  <si>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</si>
  <si>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</si>
  <si>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</si>
  <si>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</si>
  <si>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</si>
  <si>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</si>
  <si>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</si>
  <si>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</si>
  <si>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</si>
  <si>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</si>
  <si>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</si>
  <si>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</si>
  <si>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</si>
  <si>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1.24</t>
  </si>
  <si>
    <t>▲ 2.52</t>
  </si>
  <si>
    <t>水道事業会計</t>
  </si>
  <si>
    <t>一般会計</t>
  </si>
  <si>
    <t>国民健康保険病院事業会計</t>
  </si>
  <si>
    <t>国民健康保険特別会計</t>
  </si>
  <si>
    <t>介護保険特別会計</t>
  </si>
  <si>
    <t>後期高齢者医療特別会計</t>
  </si>
  <si>
    <t>工業団地造成事業特別会計</t>
  </si>
  <si>
    <t>公共下水道事業特別会計</t>
  </si>
  <si>
    <t>その他会計（赤字）</t>
  </si>
  <si>
    <t>その他会計（黒字）</t>
  </si>
  <si>
    <t>-</t>
    <phoneticPr fontId="2"/>
  </si>
  <si>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</si>
  <si>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</si>
  <si>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</si>
  <si>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</si>
  <si>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庄原市土地開発公社</t>
    <rPh sb="0" eb="3">
      <t>ショウバラシ</t>
    </rPh>
    <rPh sb="3" eb="5">
      <t>トチ</t>
    </rPh>
    <rPh sb="5" eb="7">
      <t>カイハツ</t>
    </rPh>
    <rPh sb="7" eb="9">
      <t>コウシャ</t>
    </rPh>
    <phoneticPr fontId="30"/>
  </si>
  <si>
    <t>㈱グリーンウィンズさとやま</t>
  </si>
  <si>
    <t>庄原市総合サービス㈱</t>
    <rPh sb="0" eb="3">
      <t>ショウバラシ</t>
    </rPh>
    <rPh sb="3" eb="5">
      <t>ソウゴウ</t>
    </rPh>
    <phoneticPr fontId="30"/>
  </si>
  <si>
    <t>西城町産業振興開発㈱</t>
    <rPh sb="0" eb="3">
      <t>サイジョウチョウ</t>
    </rPh>
    <rPh sb="3" eb="5">
      <t>サンギョウ</t>
    </rPh>
    <rPh sb="5" eb="7">
      <t>シンコウ</t>
    </rPh>
    <rPh sb="7" eb="9">
      <t>カイハツ</t>
    </rPh>
    <phoneticPr fontId="30"/>
  </si>
  <si>
    <t>㈱比婆の森</t>
    <rPh sb="1" eb="3">
      <t>ヒバ</t>
    </rPh>
    <rPh sb="4" eb="5">
      <t>モリ</t>
    </rPh>
    <phoneticPr fontId="30"/>
  </si>
  <si>
    <t>㈱ニュー東城</t>
    <rPh sb="4" eb="6">
      <t>トウジョウ</t>
    </rPh>
    <phoneticPr fontId="30"/>
  </si>
  <si>
    <t>㈱緑の村</t>
    <rPh sb="1" eb="2">
      <t>ミドリ</t>
    </rPh>
    <rPh sb="3" eb="4">
      <t>ムラ</t>
    </rPh>
    <phoneticPr fontId="30"/>
  </si>
  <si>
    <t>㈱里山総領</t>
    <rPh sb="1" eb="3">
      <t>サトヤマ</t>
    </rPh>
    <rPh sb="3" eb="5">
      <t>ソウリョウ</t>
    </rPh>
    <phoneticPr fontId="30"/>
  </si>
  <si>
    <t>㈱庄原市農林振興公社</t>
    <rPh sb="1" eb="4">
      <t>ショウバラシ</t>
    </rPh>
    <rPh sb="4" eb="6">
      <t>ノウリン</t>
    </rPh>
    <rPh sb="6" eb="8">
      <t>シンコウ</t>
    </rPh>
    <rPh sb="8" eb="10">
      <t>コウシャ</t>
    </rPh>
    <phoneticPr fontId="30"/>
  </si>
  <si>
    <t>庄原さとやまペレット㈱</t>
    <rPh sb="0" eb="2">
      <t>ショウバラ</t>
    </rPh>
    <phoneticPr fontId="30"/>
  </si>
  <si>
    <t>(地域振興基金(H29年度末現在))</t>
    <rPh sb="1" eb="3">
      <t>チイキ</t>
    </rPh>
    <rPh sb="3" eb="5">
      <t>シンコウ</t>
    </rPh>
    <rPh sb="5" eb="7">
      <t>キキン</t>
    </rPh>
    <rPh sb="11" eb="14">
      <t>ネンドマツ</t>
    </rPh>
    <rPh sb="14" eb="16">
      <t>ゲンザイ</t>
    </rPh>
    <phoneticPr fontId="11"/>
  </si>
  <si>
    <t>(過疎地域自立促進基金(H29年度末現在))</t>
    <rPh sb="1" eb="3">
      <t>カソ</t>
    </rPh>
    <rPh sb="3" eb="5">
      <t>チイキ</t>
    </rPh>
    <rPh sb="5" eb="7">
      <t>ジリツ</t>
    </rPh>
    <rPh sb="7" eb="9">
      <t>ソクシン</t>
    </rPh>
    <rPh sb="9" eb="11">
      <t>キキン</t>
    </rPh>
    <rPh sb="15" eb="18">
      <t>ネンドマツ</t>
    </rPh>
    <rPh sb="18" eb="20">
      <t>ゲンザイ</t>
    </rPh>
    <phoneticPr fontId="11"/>
  </si>
  <si>
    <t>(ふるさと応援寄附基金(H29年度末現在))</t>
    <rPh sb="5" eb="7">
      <t>オウエン</t>
    </rPh>
    <rPh sb="7" eb="9">
      <t>キフ</t>
    </rPh>
    <rPh sb="9" eb="11">
      <t>キキン</t>
    </rPh>
    <rPh sb="15" eb="18">
      <t>ネンドマツ</t>
    </rPh>
    <rPh sb="18" eb="20">
      <t>ゲンザイ</t>
    </rPh>
    <phoneticPr fontId="11"/>
  </si>
  <si>
    <t>(ふるさと・水と土の保全基金(H29年度末現在))</t>
    <rPh sb="6" eb="7">
      <t>ミズ</t>
    </rPh>
    <rPh sb="8" eb="9">
      <t>ツチ</t>
    </rPh>
    <rPh sb="10" eb="12">
      <t>ホゼン</t>
    </rPh>
    <rPh sb="12" eb="14">
      <t>キキン</t>
    </rPh>
    <rPh sb="18" eb="21">
      <t>ネンドマツ</t>
    </rPh>
    <rPh sb="21" eb="23">
      <t>ゲンザイ</t>
    </rPh>
    <phoneticPr fontId="11"/>
  </si>
  <si>
    <t>(上野公園及び胸像管理基金(H29年度末現在))</t>
    <rPh sb="1" eb="3">
      <t>ウエノ</t>
    </rPh>
    <rPh sb="3" eb="5">
      <t>コウエン</t>
    </rPh>
    <rPh sb="5" eb="6">
      <t>オヨ</t>
    </rPh>
    <rPh sb="7" eb="9">
      <t>キョウゾウ</t>
    </rPh>
    <rPh sb="9" eb="11">
      <t>カンリ</t>
    </rPh>
    <rPh sb="11" eb="13">
      <t>キキン</t>
    </rPh>
    <rPh sb="17" eb="20">
      <t>ネンドマツ</t>
    </rPh>
    <rPh sb="20" eb="22">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</si>
  <si>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</si>
  <si>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</si>
  <si>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</si>
  <si>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主に耐用年数の長い道路に係る償却率が低いため、類似団体より償却率は低い数値となっている。
一方、各有形固定資産の取得等に要した経費に当てるために借り入れた市債残高及び償還額が多額であるため、将来負担比率は類似団体より高い数値となっている。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</si>
  <si>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</si>
  <si>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</si>
  <si>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</si>
  <si>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</si>
  <si>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</si>
  <si>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</si>
  <si>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</si>
  <si>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</si>
  <si>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</si>
  <si>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</si>
  <si>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実質公債費比率は、公債費負担適正化計画に基づく市債の発行により、償還額が減少したことなどから毎年度改善しており、前年度比0.6％の健全化を達成した。
一方、将来負担比率は、超高速情報通信網整備事業に係る市債の発行などによる市債残高の増加と償還額に充当可能な基金残高の減少により7.1％増加した。
今後も引き続き、計画的な市債発行及び繰上償還などに努め、更なる健全化に取り組む予定である。</t>
    <rPh sb="0" eb="2">
      <t>ジッシツ</t>
    </rPh>
    <rPh sb="2" eb="5">
      <t>コウサイヒ</t>
    </rPh>
    <rPh sb="5" eb="7">
      <t>ヒリツ</t>
    </rPh>
    <rPh sb="9" eb="12">
      <t>コウサイヒ</t>
    </rPh>
    <rPh sb="12" eb="14">
      <t>フタン</t>
    </rPh>
    <rPh sb="14" eb="17">
      <t>テキセイカ</t>
    </rPh>
    <rPh sb="17" eb="19">
      <t>ケイカク</t>
    </rPh>
    <rPh sb="20" eb="21">
      <t>モト</t>
    </rPh>
    <rPh sb="23" eb="25">
      <t>シサイ</t>
    </rPh>
    <rPh sb="26" eb="28">
      <t>ハッコウ</t>
    </rPh>
    <rPh sb="32" eb="34">
      <t>ショウカン</t>
    </rPh>
    <rPh sb="34" eb="35">
      <t>ガク</t>
    </rPh>
    <rPh sb="36" eb="38">
      <t>ゲンショウ</t>
    </rPh>
    <rPh sb="46" eb="49">
      <t>マイネンド</t>
    </rPh>
    <rPh sb="49" eb="51">
      <t>カイゼン</t>
    </rPh>
    <rPh sb="56" eb="60">
      <t>ゼンネンドヒ</t>
    </rPh>
    <rPh sb="65" eb="68">
      <t>ケンゼンカ</t>
    </rPh>
    <rPh sb="69" eb="71">
      <t>タッセイ</t>
    </rPh>
    <rPh sb="75" eb="77">
      <t>イッポウ</t>
    </rPh>
    <rPh sb="78" eb="80">
      <t>ショウライ</t>
    </rPh>
    <rPh sb="80" eb="82">
      <t>フタン</t>
    </rPh>
    <rPh sb="82" eb="84">
      <t>ヒリツ</t>
    </rPh>
    <rPh sb="86" eb="89">
      <t>チョウコウソク</t>
    </rPh>
    <rPh sb="89" eb="91">
      <t>ジョウホウ</t>
    </rPh>
    <rPh sb="91" eb="94">
      <t>ツウシンモウ</t>
    </rPh>
    <rPh sb="94" eb="96">
      <t>セイビ</t>
    </rPh>
    <rPh sb="96" eb="98">
      <t>ジギョウ</t>
    </rPh>
    <rPh sb="99" eb="100">
      <t>カカ</t>
    </rPh>
    <rPh sb="101" eb="103">
      <t>シサイ</t>
    </rPh>
    <rPh sb="104" eb="106">
      <t>ハッコウ</t>
    </rPh>
    <rPh sb="111" eb="113">
      <t>シサイ</t>
    </rPh>
    <rPh sb="113" eb="115">
      <t>ザンダカ</t>
    </rPh>
    <rPh sb="116" eb="118">
      <t>ゾウカ</t>
    </rPh>
    <rPh sb="119" eb="121">
      <t>ショウカン</t>
    </rPh>
    <rPh sb="121" eb="122">
      <t>ガク</t>
    </rPh>
    <rPh sb="123" eb="125">
      <t>ジュウトウ</t>
    </rPh>
    <rPh sb="125" eb="127">
      <t>カノウ</t>
    </rPh>
    <rPh sb="128" eb="130">
      <t>キキン</t>
    </rPh>
    <rPh sb="130" eb="132">
      <t>ザンダカ</t>
    </rPh>
    <rPh sb="133" eb="135">
      <t>ゲンショウ</t>
    </rPh>
    <rPh sb="142" eb="144">
      <t>ゾウカ</t>
    </rPh>
    <rPh sb="148" eb="150">
      <t>コンゴ</t>
    </rPh>
    <rPh sb="151" eb="152">
      <t>ヒ</t>
    </rPh>
    <rPh sb="153" eb="154">
      <t>ツヅ</t>
    </rPh>
    <rPh sb="156" eb="159">
      <t>ケイカクテキ</t>
    </rPh>
    <rPh sb="160" eb="162">
      <t>シサイ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</si>
</sst>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8035-446A-89E4-54526FA712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127422</c:v>
                </c:pt>
                <c:pt idx="1">
                  <c:v>117854</c:v>
                </c:pt>
                <c:pt idx="2">
                  <c:v>126566</c:v>
                </c:pt>
                <c:pt idx="3">
                  <c:v>115460</c:v>
                </c:pt>
                <c:pt idx="4">
                  <c:v>166983</c:v>
                </c:pt>
              </c:numCache>
            </c:numRef>
          </c:val>
          <c:smooth val="0"/>
          <c:extLst>
            <c:ext xmlns:c16="http://schemas.microsoft.com/office/drawing/2014/chart" uri="{C3380CC4-5D6E-409C-BE32-E72D297353CC}">
              <c16:uniqueId val="{00000001-8035-446A-89E4-54526FA71217}"/>
            </c:ext>
          </c:extLst>
        </c:ser>
        <c:dLbls>
          <c:showLegendKey val="0"/>
          <c:showVal val="0"/>
          <c:showCatName val="0"/>
          <c:showSerName val="0"/>
          <c:showPercent val="0"/>
          <c:showBubbleSize val="0"/>
        </c:dLbls>
        <c:marker val="1"/>
        <c:smooth val="0"/>
        <c:axId val="360122064"/>
        <c:axId val="361708976"/>
      </c:lineChart>
      <c:catAx>
        <c:axId val="36012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708976"/>
        <c:crosses val="autoZero"/>
        <c:auto val="1"/>
        <c:lblAlgn val="ctr"/>
        <c:lblOffset val="100"/>
        <c:tickLblSkip val="1"/>
        <c:tickMarkSkip val="1"/>
        <c:noMultiLvlLbl val="0"/>
      </c:catAx>
      <c:valAx>
        <c:axId val="3617089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12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3.84</c:v>
                </c:pt>
                <c:pt idx="1">
                  <c:v>4.5199999999999996</c:v>
                </c:pt>
                <c:pt idx="2">
                  <c:v>4.7</c:v>
                </c:pt>
                <c:pt idx="3">
                  <c:v>3.03</c:v>
                </c:pt>
                <c:pt idx="4">
                  <c:v>3.1</c:v>
                </c:pt>
              </c:numCache>
            </c:numRef>
          </c:val>
          <c:extLst>
            <c:ext xmlns:c16="http://schemas.microsoft.com/office/drawing/2014/chart" uri="{C3380CC4-5D6E-409C-BE32-E72D297353CC}">
              <c16:uniqueId val="{00000000-924D-4AE7-97E8-B49E3820DF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14.85</c:v>
                </c:pt>
                <c:pt idx="1">
                  <c:v>15.85</c:v>
                </c:pt>
                <c:pt idx="2">
                  <c:v>19.93</c:v>
                </c:pt>
                <c:pt idx="3">
                  <c:v>24.4</c:v>
                </c:pt>
                <c:pt idx="4">
                  <c:v>24.26</c:v>
                </c:pt>
              </c:numCache>
            </c:numRef>
          </c:val>
          <c:extLst>
            <c:ext xmlns:c16="http://schemas.microsoft.com/office/drawing/2014/chart" uri="{C3380CC4-5D6E-409C-BE32-E72D297353CC}">
              <c16:uniqueId val="{00000001-924D-4AE7-97E8-B49E3820DF02}"/>
            </c:ext>
          </c:extLst>
        </c:ser>
        <c:dLbls>
          <c:showLegendKey val="0"/>
          <c:showVal val="0"/>
          <c:showCatName val="0"/>
          <c:showSerName val="0"/>
          <c:showPercent val="0"/>
          <c:showBubbleSize val="0"/>
        </c:dLbls>
        <c:gapWidth val="250"/>
        <c:overlap val="100"/>
        <c:axId val="271347424"/>
        <c:axId val="438000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2.89</c:v>
                </c:pt>
                <c:pt idx="1">
                  <c:v>1.08</c:v>
                </c:pt>
                <c:pt idx="2">
                  <c:v>1.25</c:v>
                </c:pt>
                <c:pt idx="3">
                  <c:v>-1.24</c:v>
                </c:pt>
                <c:pt idx="4">
                  <c:v>-2.52</c:v>
                </c:pt>
              </c:numCache>
            </c:numRef>
          </c:val>
          <c:smooth val="0"/>
          <c:extLst>
            <c:ext xmlns:c16="http://schemas.microsoft.com/office/drawing/2014/chart" uri="{C3380CC4-5D6E-409C-BE32-E72D297353CC}">
              <c16:uniqueId val="{00000002-924D-4AE7-97E8-B49E3820DF02}"/>
            </c:ext>
          </c:extLst>
        </c:ser>
        <c:dLbls>
          <c:showLegendKey val="0"/>
          <c:showVal val="0"/>
          <c:showCatName val="0"/>
          <c:showSerName val="0"/>
          <c:showPercent val="0"/>
          <c:showBubbleSize val="0"/>
        </c:dLbls>
        <c:marker val="1"/>
        <c:smooth val="0"/>
        <c:axId val="271347424"/>
        <c:axId val="438000712"/>
      </c:lineChart>
      <c:catAx>
        <c:axId val="2713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000712"/>
        <c:crosses val="autoZero"/>
        <c:auto val="1"/>
        <c:lblAlgn val="ctr"/>
        <c:lblOffset val="100"/>
        <c:tickLblSkip val="1"/>
        <c:tickMarkSkip val="1"/>
        <c:noMultiLvlLbl val="0"/>
      </c:catAx>
      <c:valAx>
        <c:axId val="43800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34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#N/A</c:v>
                </c:pt>
                <c:pt idx="7">
                  <c:v>7.0000000000000007E-2</c:v>
                </c:pt>
                <c:pt idx="8">
                  <c:v>#N/A</c:v>
                </c:pt>
                <c:pt idx="9">
                  <c:v>0.01</c:v>
                </c:pt>
              </c:numCache>
            </c:numRef>
          </c:val>
          <c:extLst>
            <c:ext xmlns:c16="http://schemas.microsoft.com/office/drawing/2014/chart" uri="{C3380CC4-5D6E-409C-BE32-E72D297353CC}">
              <c16:uniqueId val="{00000000-1F3C-4B68-8BDE-02D3E799DB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3C-4B68-8BDE-02D3E799DBAB}"/>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0.25</c:v>
                </c:pt>
                <c:pt idx="8">
                  <c:v>#N/A</c:v>
                </c:pt>
                <c:pt idx="9">
                  <c:v>0</c:v>
                </c:pt>
              </c:numCache>
            </c:numRef>
          </c:val>
          <c:extLst>
            <c:ext xmlns:c16="http://schemas.microsoft.com/office/drawing/2014/chart" uri="{C3380CC4-5D6E-409C-BE32-E72D297353CC}">
              <c16:uniqueId val="{00000002-1F3C-4B68-8BDE-02D3E799DBAB}"/>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0.59</c:v>
                </c:pt>
                <c:pt idx="4">
                  <c:v>#N/A</c:v>
                </c:pt>
                <c:pt idx="5">
                  <c:v>0.56999999999999995</c:v>
                </c:pt>
                <c:pt idx="6">
                  <c:v>#N/A</c:v>
                </c:pt>
                <c:pt idx="7">
                  <c:v>0.05</c:v>
                </c:pt>
                <c:pt idx="8">
                  <c:v>#N/A</c:v>
                </c:pt>
                <c:pt idx="9">
                  <c:v>0.04</c:v>
                </c:pt>
              </c:numCache>
            </c:numRef>
          </c:val>
          <c:extLst>
            <c:ext xmlns:c16="http://schemas.microsoft.com/office/drawing/2014/chart" uri="{C3380CC4-5D6E-409C-BE32-E72D297353CC}">
              <c16:uniqueId val="{00000003-1F3C-4B68-8BDE-02D3E799DB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0.11</c:v>
                </c:pt>
              </c:numCache>
            </c:numRef>
          </c:val>
          <c:extLst>
            <c:ext xmlns:c16="http://schemas.microsoft.com/office/drawing/2014/chart" uri="{C3380CC4-5D6E-409C-BE32-E72D297353CC}">
              <c16:uniqueId val="{00000004-1F3C-4B68-8BDE-02D3E799DB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0.54</c:v>
                </c:pt>
                <c:pt idx="4">
                  <c:v>#N/A</c:v>
                </c:pt>
                <c:pt idx="5">
                  <c:v>0.71</c:v>
                </c:pt>
                <c:pt idx="6">
                  <c:v>#N/A</c:v>
                </c:pt>
                <c:pt idx="7">
                  <c:v>0.88</c:v>
                </c:pt>
                <c:pt idx="8">
                  <c:v>#N/A</c:v>
                </c:pt>
                <c:pt idx="9">
                  <c:v>0.73</c:v>
                </c:pt>
              </c:numCache>
            </c:numRef>
          </c:val>
          <c:extLst>
            <c:ext xmlns:c16="http://schemas.microsoft.com/office/drawing/2014/chart" uri="{C3380CC4-5D6E-409C-BE32-E72D297353CC}">
              <c16:uniqueId val="{00000005-1F3C-4B68-8BDE-02D3E799DB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0.06</c:v>
                </c:pt>
                <c:pt idx="4">
                  <c:v>#N/A</c:v>
                </c:pt>
                <c:pt idx="5">
                  <c:v>0.03</c:v>
                </c:pt>
                <c:pt idx="6">
                  <c:v>#N/A</c:v>
                </c:pt>
                <c:pt idx="7">
                  <c:v>0.26</c:v>
                </c:pt>
                <c:pt idx="8">
                  <c:v>#N/A</c:v>
                </c:pt>
                <c:pt idx="9">
                  <c:v>1.01</c:v>
                </c:pt>
              </c:numCache>
            </c:numRef>
          </c:val>
          <c:extLst>
            <c:ext xmlns:c16="http://schemas.microsoft.com/office/drawing/2014/chart" uri="{C3380CC4-5D6E-409C-BE32-E72D297353CC}">
              <c16:uniqueId val="{00000006-1F3C-4B68-8BDE-02D3E799DBAB}"/>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0.86</c:v>
                </c:pt>
                <c:pt idx="4">
                  <c:v>#N/A</c:v>
                </c:pt>
                <c:pt idx="5">
                  <c:v>1.28</c:v>
                </c:pt>
                <c:pt idx="6">
                  <c:v>#N/A</c:v>
                </c:pt>
                <c:pt idx="7">
                  <c:v>1.88</c:v>
                </c:pt>
                <c:pt idx="8">
                  <c:v>#N/A</c:v>
                </c:pt>
                <c:pt idx="9">
                  <c:v>2.11</c:v>
                </c:pt>
              </c:numCache>
            </c:numRef>
          </c:val>
          <c:extLst>
            <c:ext xmlns:c16="http://schemas.microsoft.com/office/drawing/2014/chart" uri="{C3380CC4-5D6E-409C-BE32-E72D297353CC}">
              <c16:uniqueId val="{00000007-1F3C-4B68-8BDE-02D3E799DB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3.82</c:v>
                </c:pt>
                <c:pt idx="2">
                  <c:v>#N/A</c:v>
                </c:pt>
                <c:pt idx="3">
                  <c:v>4.51</c:v>
                </c:pt>
                <c:pt idx="4">
                  <c:v>#N/A</c:v>
                </c:pt>
                <c:pt idx="5">
                  <c:v>4.6900000000000004</c:v>
                </c:pt>
                <c:pt idx="6">
                  <c:v>#N/A</c:v>
                </c:pt>
                <c:pt idx="7">
                  <c:v>3.03</c:v>
                </c:pt>
                <c:pt idx="8">
                  <c:v>#N/A</c:v>
                </c:pt>
                <c:pt idx="9">
                  <c:v>3.09</c:v>
                </c:pt>
              </c:numCache>
            </c:numRef>
          </c:val>
          <c:extLst>
            <c:ext xmlns:c16="http://schemas.microsoft.com/office/drawing/2014/chart" uri="{C3380CC4-5D6E-409C-BE32-E72D297353CC}">
              <c16:uniqueId val="{00000008-1F3C-4B68-8BDE-02D3E799DB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6.69</c:v>
                </c:pt>
                <c:pt idx="2">
                  <c:v>#N/A</c:v>
                </c:pt>
                <c:pt idx="3">
                  <c:v>7.24</c:v>
                </c:pt>
                <c:pt idx="4">
                  <c:v>#N/A</c:v>
                </c:pt>
                <c:pt idx="5">
                  <c:v>7.23</c:v>
                </c:pt>
                <c:pt idx="6">
                  <c:v>#N/A</c:v>
                </c:pt>
                <c:pt idx="7">
                  <c:v>7.71</c:v>
                </c:pt>
                <c:pt idx="8">
                  <c:v>#N/A</c:v>
                </c:pt>
                <c:pt idx="9">
                  <c:v>7.97</c:v>
                </c:pt>
              </c:numCache>
            </c:numRef>
          </c:val>
          <c:extLst>
            <c:ext xmlns:c16="http://schemas.microsoft.com/office/drawing/2014/chart" uri="{C3380CC4-5D6E-409C-BE32-E72D297353CC}">
              <c16:uniqueId val="{00000009-1F3C-4B68-8BDE-02D3E799DBAB}"/>
            </c:ext>
          </c:extLst>
        </c:ser>
        <c:dLbls>
          <c:showLegendKey val="0"/>
          <c:showVal val="0"/>
          <c:showCatName val="0"/>
          <c:showSerName val="0"/>
          <c:showPercent val="0"/>
          <c:showBubbleSize val="0"/>
        </c:dLbls>
        <c:gapWidth val="150"/>
        <c:overlap val="100"/>
        <c:axId val="443682432"/>
        <c:axId val="448054472"/>
      </c:barChart>
      <c:catAx>
        <c:axId val="4436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054472"/>
        <c:crosses val="autoZero"/>
        <c:auto val="1"/>
        <c:lblAlgn val="ctr"/>
        <c:lblOffset val="100"/>
        <c:tickLblSkip val="1"/>
        <c:tickMarkSkip val="1"/>
        <c:noMultiLvlLbl val="0"/>
      </c:catAx>
      <c:valAx>
        <c:axId val="44805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8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4393</c:v>
                </c:pt>
                <c:pt idx="5">
                  <c:v>4474</c:v>
                </c:pt>
                <c:pt idx="8">
                  <c:v>4315</c:v>
                </c:pt>
                <c:pt idx="11">
                  <c:v>3965</c:v>
                </c:pt>
                <c:pt idx="14">
                  <c:v>3900</c:v>
                </c:pt>
              </c:numCache>
            </c:numRef>
          </c:val>
          <c:extLst>
            <c:ext xmlns:c16="http://schemas.microsoft.com/office/drawing/2014/chart" uri="{C3380CC4-5D6E-409C-BE32-E72D297353CC}">
              <c16:uniqueId val="{00000000-FA6F-4F25-84DA-FD89156B56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FA6F-4F25-84DA-FD89156B56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198</c:v>
                </c:pt>
                <c:pt idx="3">
                  <c:v>187</c:v>
                </c:pt>
                <c:pt idx="6">
                  <c:v>175</c:v>
                </c:pt>
                <c:pt idx="9">
                  <c:v>149</c:v>
                </c:pt>
                <c:pt idx="12">
                  <c:v>217</c:v>
                </c:pt>
              </c:numCache>
            </c:numRef>
          </c:val>
          <c:extLst>
            <c:ext xmlns:c16="http://schemas.microsoft.com/office/drawing/2014/chart" uri="{C3380CC4-5D6E-409C-BE32-E72D297353CC}">
              <c16:uniqueId val="{00000002-FA6F-4F25-84DA-FD89156B56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FA6F-4F25-84DA-FD89156B56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944</c:v>
                </c:pt>
                <c:pt idx="3">
                  <c:v>960</c:v>
                </c:pt>
                <c:pt idx="6">
                  <c:v>980</c:v>
                </c:pt>
                <c:pt idx="9">
                  <c:v>978</c:v>
                </c:pt>
                <c:pt idx="12">
                  <c:v>967</c:v>
                </c:pt>
              </c:numCache>
            </c:numRef>
          </c:val>
          <c:extLst>
            <c:ext xmlns:c16="http://schemas.microsoft.com/office/drawing/2014/chart" uri="{C3380CC4-5D6E-409C-BE32-E72D297353CC}">
              <c16:uniqueId val="{00000004-FA6F-4F25-84DA-FD89156B56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6F-4F25-84DA-FD89156B56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6F-4F25-84DA-FD89156B56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6121</c:v>
                </c:pt>
                <c:pt idx="3">
                  <c:v>5940</c:v>
                </c:pt>
                <c:pt idx="6">
                  <c:v>5586</c:v>
                </c:pt>
                <c:pt idx="9">
                  <c:v>4995</c:v>
                </c:pt>
                <c:pt idx="12">
                  <c:v>4831</c:v>
                </c:pt>
              </c:numCache>
            </c:numRef>
          </c:val>
          <c:extLst>
            <c:ext xmlns:c16="http://schemas.microsoft.com/office/drawing/2014/chart" uri="{C3380CC4-5D6E-409C-BE32-E72D297353CC}">
              <c16:uniqueId val="{00000007-FA6F-4F25-84DA-FD89156B5639}"/>
            </c:ext>
          </c:extLst>
        </c:ser>
        <c:dLbls>
          <c:showLegendKey val="0"/>
          <c:showVal val="0"/>
          <c:showCatName val="0"/>
          <c:showSerName val="0"/>
          <c:showPercent val="0"/>
          <c:showBubbleSize val="0"/>
        </c:dLbls>
        <c:gapWidth val="100"/>
        <c:overlap val="100"/>
        <c:axId val="361969896"/>
        <c:axId val="361970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2880</c:v>
                </c:pt>
                <c:pt idx="2">
                  <c:v>#N/A</c:v>
                </c:pt>
                <c:pt idx="3">
                  <c:v>#N/A</c:v>
                </c:pt>
                <c:pt idx="4">
                  <c:v>2623</c:v>
                </c:pt>
                <c:pt idx="5">
                  <c:v>#N/A</c:v>
                </c:pt>
                <c:pt idx="6">
                  <c:v>#N/A</c:v>
                </c:pt>
                <c:pt idx="7">
                  <c:v>2435</c:v>
                </c:pt>
                <c:pt idx="8">
                  <c:v>#N/A</c:v>
                </c:pt>
                <c:pt idx="9">
                  <c:v>#N/A</c:v>
                </c:pt>
                <c:pt idx="10">
                  <c:v>2166</c:v>
                </c:pt>
                <c:pt idx="11">
                  <c:v>#N/A</c:v>
                </c:pt>
                <c:pt idx="12">
                  <c:v>#N/A</c:v>
                </c:pt>
                <c:pt idx="13">
                  <c:v>2124</c:v>
                </c:pt>
                <c:pt idx="14">
                  <c:v>#N/A</c:v>
                </c:pt>
              </c:numCache>
            </c:numRef>
          </c:val>
          <c:smooth val="0"/>
          <c:extLst>
            <c:ext xmlns:c16="http://schemas.microsoft.com/office/drawing/2014/chart" uri="{C3380CC4-5D6E-409C-BE32-E72D297353CC}">
              <c16:uniqueId val="{00000008-FA6F-4F25-84DA-FD89156B5639}"/>
            </c:ext>
          </c:extLst>
        </c:ser>
        <c:dLbls>
          <c:showLegendKey val="0"/>
          <c:showVal val="0"/>
          <c:showCatName val="0"/>
          <c:showSerName val="0"/>
          <c:showPercent val="0"/>
          <c:showBubbleSize val="0"/>
        </c:dLbls>
        <c:marker val="1"/>
        <c:smooth val="0"/>
        <c:axId val="361969896"/>
        <c:axId val="361970280"/>
      </c:lineChart>
      <c:catAx>
        <c:axId val="36196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970280"/>
        <c:crosses val="autoZero"/>
        <c:auto val="1"/>
        <c:lblAlgn val="ctr"/>
        <c:lblOffset val="100"/>
        <c:tickLblSkip val="1"/>
        <c:tickMarkSkip val="1"/>
        <c:noMultiLvlLbl val="0"/>
      </c:catAx>
      <c:valAx>
        <c:axId val="36197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6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35854</c:v>
                </c:pt>
                <c:pt idx="5">
                  <c:v>34622</c:v>
                </c:pt>
                <c:pt idx="8">
                  <c:v>33532</c:v>
                </c:pt>
                <c:pt idx="11">
                  <c:v>32671</c:v>
                </c:pt>
                <c:pt idx="14">
                  <c:v>32320</c:v>
                </c:pt>
              </c:numCache>
            </c:numRef>
          </c:val>
          <c:extLst>
            <c:ext xmlns:c16="http://schemas.microsoft.com/office/drawing/2014/chart" uri="{C3380CC4-5D6E-409C-BE32-E72D297353CC}">
              <c16:uniqueId val="{00000000-1083-4425-8A0D-E3EBF19B73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849</c:v>
                </c:pt>
                <c:pt idx="5">
                  <c:v>661</c:v>
                </c:pt>
                <c:pt idx="8">
                  <c:v>500</c:v>
                </c:pt>
                <c:pt idx="11">
                  <c:v>394</c:v>
                </c:pt>
                <c:pt idx="14">
                  <c:v>321</c:v>
                </c:pt>
              </c:numCache>
            </c:numRef>
          </c:val>
          <c:extLst>
            <c:ext xmlns:c16="http://schemas.microsoft.com/office/drawing/2014/chart" uri="{C3380CC4-5D6E-409C-BE32-E72D297353CC}">
              <c16:uniqueId val="{00000001-1083-4425-8A0D-E3EBF19B73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3941</c:v>
                </c:pt>
                <c:pt idx="5">
                  <c:v>3785</c:v>
                </c:pt>
                <c:pt idx="8">
                  <c:v>4259</c:v>
                </c:pt>
                <c:pt idx="11">
                  <c:v>4880</c:v>
                </c:pt>
                <c:pt idx="14">
                  <c:v>4765</c:v>
                </c:pt>
              </c:numCache>
            </c:numRef>
          </c:val>
          <c:extLst>
            <c:ext xmlns:c16="http://schemas.microsoft.com/office/drawing/2014/chart" uri="{C3380CC4-5D6E-409C-BE32-E72D297353CC}">
              <c16:uniqueId val="{00000002-1083-4425-8A0D-E3EBF19B73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83-4425-8A0D-E3EBF19B73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83-4425-8A0D-E3EBF19B73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3</c:v>
                </c:pt>
                <c:pt idx="6">
                  <c:v>2</c:v>
                </c:pt>
                <c:pt idx="9">
                  <c:v>1</c:v>
                </c:pt>
                <c:pt idx="12">
                  <c:v>1</c:v>
                </c:pt>
              </c:numCache>
            </c:numRef>
          </c:val>
          <c:extLst>
            <c:ext xmlns:c16="http://schemas.microsoft.com/office/drawing/2014/chart" uri="{C3380CC4-5D6E-409C-BE32-E72D297353CC}">
              <c16:uniqueId val="{00000005-1083-4425-8A0D-E3EBF19B73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5372</c:v>
                </c:pt>
                <c:pt idx="3">
                  <c:v>4870</c:v>
                </c:pt>
                <c:pt idx="6">
                  <c:v>4496</c:v>
                </c:pt>
                <c:pt idx="9">
                  <c:v>4291</c:v>
                </c:pt>
                <c:pt idx="12">
                  <c:v>4297</c:v>
                </c:pt>
              </c:numCache>
            </c:numRef>
          </c:val>
          <c:extLst>
            <c:ext xmlns:c16="http://schemas.microsoft.com/office/drawing/2014/chart" uri="{C3380CC4-5D6E-409C-BE32-E72D297353CC}">
              <c16:uniqueId val="{00000006-1083-4425-8A0D-E3EBF19B73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c:v>
                </c:pt>
                <c:pt idx="3">
                  <c:v>51</c:v>
                </c:pt>
                <c:pt idx="6">
                  <c:v>43</c:v>
                </c:pt>
                <c:pt idx="9">
                  <c:v>35</c:v>
                </c:pt>
                <c:pt idx="12">
                  <c:v>27</c:v>
                </c:pt>
              </c:numCache>
            </c:numRef>
          </c:val>
          <c:extLst>
            <c:ext xmlns:c16="http://schemas.microsoft.com/office/drawing/2014/chart" uri="{C3380CC4-5D6E-409C-BE32-E72D297353CC}">
              <c16:uniqueId val="{00000007-1083-4425-8A0D-E3EBF19B73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12595</c:v>
                </c:pt>
                <c:pt idx="3">
                  <c:v>12324</c:v>
                </c:pt>
                <c:pt idx="6">
                  <c:v>12016</c:v>
                </c:pt>
                <c:pt idx="9">
                  <c:v>11310</c:v>
                </c:pt>
                <c:pt idx="12">
                  <c:v>10950</c:v>
                </c:pt>
              </c:numCache>
            </c:numRef>
          </c:val>
          <c:extLst>
            <c:ext xmlns:c16="http://schemas.microsoft.com/office/drawing/2014/chart" uri="{C3380CC4-5D6E-409C-BE32-E72D297353CC}">
              <c16:uniqueId val="{00000008-1083-4425-8A0D-E3EBF19B73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1368</c:v>
                </c:pt>
                <c:pt idx="3">
                  <c:v>1261</c:v>
                </c:pt>
                <c:pt idx="6">
                  <c:v>1142</c:v>
                </c:pt>
                <c:pt idx="9">
                  <c:v>1021</c:v>
                </c:pt>
                <c:pt idx="12">
                  <c:v>881</c:v>
                </c:pt>
              </c:numCache>
            </c:numRef>
          </c:val>
          <c:extLst>
            <c:ext xmlns:c16="http://schemas.microsoft.com/office/drawing/2014/chart" uri="{C3380CC4-5D6E-409C-BE32-E72D297353CC}">
              <c16:uniqueId val="{00000009-1083-4425-8A0D-E3EBF19B73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42875</c:v>
                </c:pt>
                <c:pt idx="3">
                  <c:v>40903</c:v>
                </c:pt>
                <c:pt idx="6">
                  <c:v>39579</c:v>
                </c:pt>
                <c:pt idx="9">
                  <c:v>38599</c:v>
                </c:pt>
                <c:pt idx="12">
                  <c:v>38999</c:v>
                </c:pt>
              </c:numCache>
            </c:numRef>
          </c:val>
          <c:extLst>
            <c:ext xmlns:c16="http://schemas.microsoft.com/office/drawing/2014/chart" uri="{C3380CC4-5D6E-409C-BE32-E72D297353CC}">
              <c16:uniqueId val="{0000000A-1083-4425-8A0D-E3EBF19B73B4}"/>
            </c:ext>
          </c:extLst>
        </c:ser>
        <c:dLbls>
          <c:showLegendKey val="0"/>
          <c:showVal val="0"/>
          <c:showCatName val="0"/>
          <c:showSerName val="0"/>
          <c:showPercent val="0"/>
          <c:showBubbleSize val="0"/>
        </c:dLbls>
        <c:gapWidth val="100"/>
        <c:overlap val="100"/>
        <c:axId val="438932024"/>
        <c:axId val="36129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21629</c:v>
                </c:pt>
                <c:pt idx="2">
                  <c:v>#N/A</c:v>
                </c:pt>
                <c:pt idx="3">
                  <c:v>#N/A</c:v>
                </c:pt>
                <c:pt idx="4">
                  <c:v>20343</c:v>
                </c:pt>
                <c:pt idx="5">
                  <c:v>#N/A</c:v>
                </c:pt>
                <c:pt idx="6">
                  <c:v>#N/A</c:v>
                </c:pt>
                <c:pt idx="7">
                  <c:v>18988</c:v>
                </c:pt>
                <c:pt idx="8">
                  <c:v>#N/A</c:v>
                </c:pt>
                <c:pt idx="9">
                  <c:v>#N/A</c:v>
                </c:pt>
                <c:pt idx="10">
                  <c:v>17311</c:v>
                </c:pt>
                <c:pt idx="11">
                  <c:v>#N/A</c:v>
                </c:pt>
                <c:pt idx="12">
                  <c:v>#N/A</c:v>
                </c:pt>
                <c:pt idx="13">
                  <c:v>17748</c:v>
                </c:pt>
                <c:pt idx="14">
                  <c:v>#N/A</c:v>
                </c:pt>
              </c:numCache>
            </c:numRef>
          </c:val>
          <c:smooth val="0"/>
          <c:extLst>
            <c:ext xmlns:c16="http://schemas.microsoft.com/office/drawing/2014/chart" uri="{C3380CC4-5D6E-409C-BE32-E72D297353CC}">
              <c16:uniqueId val="{0000000B-1083-4425-8A0D-E3EBF19B73B4}"/>
            </c:ext>
          </c:extLst>
        </c:ser>
        <c:dLbls>
          <c:showLegendKey val="0"/>
          <c:showVal val="0"/>
          <c:showCatName val="0"/>
          <c:showSerName val="0"/>
          <c:showPercent val="0"/>
          <c:showBubbleSize val="0"/>
        </c:dLbls>
        <c:marker val="1"/>
        <c:smooth val="0"/>
        <c:axId val="438932024"/>
        <c:axId val="361299760"/>
      </c:lineChart>
      <c:catAx>
        <c:axId val="43893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299760"/>
        <c:crosses val="autoZero"/>
        <c:auto val="1"/>
        <c:lblAlgn val="ctr"/>
        <c:lblOffset val="100"/>
        <c:tickLblSkip val="1"/>
        <c:tickMarkSkip val="1"/>
        <c:noMultiLvlLbl val="0"/>
      </c:catAx>
      <c:valAx>
        <c:axId val="36129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93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3907</c:v>
                </c:pt>
                <c:pt idx="1">
                  <c:v>4534</c:v>
                </c:pt>
                <c:pt idx="2">
                  <c:v>4375</c:v>
                </c:pt>
              </c:numCache>
            </c:numRef>
          </c:val>
          <c:extLst>
            <c:ext xmlns:c16="http://schemas.microsoft.com/office/drawing/2014/chart" uri="{C3380CC4-5D6E-409C-BE32-E72D297353CC}">
              <c16:uniqueId val="{00000000-DBB8-4699-8C7A-35D0F2E5CE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DBB8-4699-8C7A-35D0F2E5CE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3777</c:v>
                </c:pt>
                <c:pt idx="1">
                  <c:v>3742</c:v>
                </c:pt>
                <c:pt idx="2">
                  <c:v>3593</c:v>
                </c:pt>
              </c:numCache>
            </c:numRef>
          </c:val>
          <c:extLst>
            <c:ext xmlns:c16="http://schemas.microsoft.com/office/drawing/2014/chart" uri="{C3380CC4-5D6E-409C-BE32-E72D297353CC}">
              <c16:uniqueId val="{00000002-DBB8-4699-8C7A-35D0F2E5CEE0}"/>
            </c:ext>
          </c:extLst>
        </c:ser>
        <c:dLbls>
          <c:showLegendKey val="0"/>
          <c:showVal val="0"/>
          <c:showCatName val="0"/>
          <c:showSerName val="0"/>
          <c:showPercent val="0"/>
          <c:showBubbleSize val="0"/>
        </c:dLbls>
        <c:gapWidth val="120"/>
        <c:overlap val="100"/>
        <c:axId val="445689424"/>
        <c:axId val="445689808"/>
      </c:barChart>
      <c:catAx>
        <c:axId val="44568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689808"/>
        <c:crosses val="autoZero"/>
        <c:auto val="1"/>
        <c:lblAlgn val="ctr"/>
        <c:lblOffset val="100"/>
        <c:tickLblSkip val="1"/>
        <c:tickMarkSkip val="1"/>
        <c:noMultiLvlLbl val="0"/>
      </c:catAx>
      <c:valAx>
        <c:axId val="445689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68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{D08A9A8B-9CAA-4348-9185-49663FD629A0}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41-491A-BB49-B1C819F28B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{D19CAE70-E574-45B1-B468-29E4EF226354}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41-491A-BB49-B1C819F28B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{D7DF5989-85CD-429D-8D28-E3C607664581}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41-491A-BB49-B1C819F28B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{2DA797CD-D9DA-436A-91C5-150EF210C8D4}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41-491A-BB49-B1C819F28B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{932FAD8F-8D08-40DE-9D50-3A680DE6DB53}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41-491A-BB49-B1C819F28B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{FEB9A9DB-C15D-461D-AFEA-D526E6F4C908}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41-491A-BB49-B1C819F28B3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{33DB5537-4B29-4D01-B716-A4A8F572F388}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41-491A-BB49-B1C819F28B3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{79B1DBF6-13F4-46D4-B417-73AC687F87A0}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41-491A-BB49-B1C819F28B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{34539651-69FC-4E4C-B791-EA142F82714B}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41-491A-BB49-B1C819F28B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22.2</c:v>
                </c:pt>
                <c:pt idx="24">
                  <c:v>22.1</c:v>
                </c:pt>
              </c:numCache>
            </c:numRef>
          </c:xVal>
          <c:yVal>
            <c:numRef>
              <c:f>公会計指標分析・財政指標組合せ分析表!$BP$51:$DC$51</c:f>
              <c:numCache>
                <c:formatCode>#,##0.0;"▲ "#,##0.0</c:formatCode>
                <c:ptCount val="40"/>
                <c:pt idx="16">
                  <c:v>123.4</c:v>
                </c:pt>
                <c:pt idx="24">
                  <c:v>117.7</c:v>
                </c:pt>
              </c:numCache>
            </c:numRef>
          </c:yVal>
          <c:smooth val="0"/>
          <c:extLst>
            <c:ext xmlns:c16="http://schemas.microsoft.com/office/drawing/2014/chart" uri="{C3380CC4-5D6E-409C-BE32-E72D297353CC}">
              <c16:uniqueId val="{00000009-E941-491A-BB49-B1C819F28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{A27E2021-028A-4838-AB46-5A6968F47C51}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41-491A-BB49-B1C819F28B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{446AA55C-61B6-4280-B4E4-B030A6C11E63}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41-491A-BB49-B1C819F28B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{2CEE70AA-D6FB-4391-9A57-57671D775719}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41-491A-BB49-B1C819F28B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{AAA00654-8A00-4792-B0A0-8A75AEDA70CE}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41-491A-BB49-B1C819F28B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{948572F8-2BD2-49AF-AA19-B062335AD636}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41-491A-BB49-B1C819F28B3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{F38ACF13-CE45-482E-9024-B4A6FFFC72B2}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41-491A-BB49-B1C819F28B3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{846B414F-6B60-4367-B6C2-D394BB4AFBB1}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41-491A-BB49-B1C819F28B3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{593B2123-4992-4CFB-B0D0-3DD986518875}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41-491A-BB49-B1C819F28B3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{3A61DB2B-E6D3-4664-A608-57DA3324F7A9}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41-491A-BB49-B1C819F28B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E941-491A-BB49-B1C819F28B3D}"/>
            </c:ext>
          </c:extLst>
        </c:ser>
        <c:dLbls>
          <c:showLegendKey val="0"/>
          <c:showVal val="1"/>
          <c:showCatName val="0"/>
          <c:showSerName val="0"/>
          <c:showPercent val="0"/>
          <c:showBubbleSize val="0"/>
        </c:dLbls>
        <c:axId val="448599544"/>
        <c:axId val="448599928"/>
      </c:scatterChart>
      <c:valAx>
        <c:axId val="448599544"/>
        <c:scaling>
          <c:orientation val="minMax"/>
          <c:max val="62"/>
          <c:min val="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599928"/>
        <c:crosses val="autoZero"/>
        <c:crossBetween val="midCat"/>
      </c:valAx>
      <c:valAx>
        <c:axId val="448599928"/>
        <c:scaling>
          <c:orientation val="minMax"/>
          <c:max val="13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599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{53DF67D1-8E8E-4D57-8950-8937420B55B9}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176-4602-AB73-5BF35B251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{7F460BE3-5310-4290-9CB5-246C20ABA4B5}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6-4602-AB73-5BF35B251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{C8436AA4-5FB0-44DA-B56C-AB4D70D880CC}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6-4602-AB73-5BF35B251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{161AEFAB-1D03-4BB2-9E16-5E3F2EC40B75}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6-4602-AB73-5BF35B251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{244ECE9C-20EF-4078-8124-5C2B714F6B03}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6-4602-AB73-5BF35B25181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{E2DC9070-B05C-42CA-91C8-F5EDF5310914}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176-4602-AB73-5BF35B25181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{EE067BF9-2ED0-4406-9629-47D45743968A}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176-4602-AB73-5BF35B25181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{8A22BC4F-29A2-4EE8-81B6-77343265BEA1}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176-4602-AB73-5BF35B25181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{18C48521-223E-4396-904E-28A960FC722D}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176-4602-AB73-5BF35B251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19.2</c:v>
                </c:pt>
                <c:pt idx="8">
                  <c:v>18.399999999999999</c:v>
                </c:pt>
                <c:pt idx="16">
                  <c:v>16.8</c:v>
                </c:pt>
                <c:pt idx="24">
                  <c:v>15.7</c:v>
                </c:pt>
                <c:pt idx="32">
                  <c:v>15.1</c:v>
                </c:pt>
              </c:numCache>
            </c:numRef>
          </c:xVal>
          <c:yVal>
            <c:numRef>
              <c:f>公会計指標分析・財政指標組合せ分析表!$BP$73:$DC$73</c:f>
              <c:numCache>
                <c:formatCode>#,##0.0;"▲ "#,##0.0</c:formatCode>
                <c:ptCount val="40"/>
                <c:pt idx="0">
                  <c:v>134.9</c:v>
                </c:pt>
                <c:pt idx="8">
                  <c:v>129.69999999999999</c:v>
                </c:pt>
                <c:pt idx="16">
                  <c:v>123.4</c:v>
                </c:pt>
                <c:pt idx="24">
                  <c:v>117.7</c:v>
                </c:pt>
                <c:pt idx="32">
                  <c:v>124.8</c:v>
                </c:pt>
              </c:numCache>
            </c:numRef>
          </c:yVal>
          <c:smooth val="0"/>
          <c:extLst>
            <c:ext xmlns:c16="http://schemas.microsoft.com/office/drawing/2014/chart" uri="{C3380CC4-5D6E-409C-BE32-E72D297353CC}">
              <c16:uniqueId val="{00000009-F176-4602-AB73-5BF35B2518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{D22F74CB-0602-4448-ACBA-62C11C979B3F}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176-4602-AB73-5BF35B2518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{3CDC044F-6A97-4163-96DC-A965002D726E}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6-4602-AB73-5BF35B251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{88963864-4B67-43E9-99F1-17AB32FF78AB}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6-4602-AB73-5BF35B251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{EEE647B1-ADA2-42F8-B902-EEAF9E550DEE}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6-4602-AB73-5BF35B251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{D8F5E98B-CA97-41D0-8455-B40D9952DBB8}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6-4602-AB73-5BF35B25181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{2424F55B-B18C-4E21-872A-579B7E4BF006}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176-4602-AB73-5BF35B25181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{8E34075B-A224-4385-A8A7-BF62DB5FAF17}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176-4602-AB73-5BF35B25181B}"/>
                </c:ext>
              </c:extLst>
            </c:dLbl>
            <c:dLbl>
              <c:idx val="24"/>
              <c:layout>
                <c:manualLayout>
                  <c:x val="-2.608316332625739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{1FE0D16A-E751-4C74-B5CE-CAD9FB505430}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176-4602-AB73-5BF35B25181B}"/>
                </c:ext>
              </c:extLst>
            </c:dLbl>
            <c:dLbl>
              <c:idx val="32"/>
              <c:layout>
                <c:manualLayout>
                  <c:x val="-3.731281991196388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{8404FB7E-4BA8-4D06-A5D7-B10F3333337D}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176-4602-AB73-5BF35B251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F176-4602-AB73-5BF35B25181B}"/>
            </c:ext>
          </c:extLst>
        </c:ser>
        <c:dLbls>
          <c:showLegendKey val="0"/>
          <c:showVal val="1"/>
          <c:showCatName val="0"/>
          <c:showSerName val="0"/>
          <c:showPercent val="0"/>
          <c:showBubbleSize val="0"/>
        </c:dLbls>
        <c:axId val="448923528"/>
        <c:axId val="448923912"/>
      </c:scatterChart>
      <c:valAx>
        <c:axId val="448923528"/>
        <c:scaling>
          <c:orientation val="minMax"/>
          <c:max val="20"/>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923912"/>
        <c:crosses val="autoZero"/>
        <c:crossBetween val="midCat"/>
      </c:valAx>
      <c:valAx>
        <c:axId val="448923912"/>
        <c:scaling>
          <c:orientation val="minMax"/>
          <c:max val="14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923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公債費負担適正化計画に沿った市債発行額の抑制等の取り組みにより、平成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の実質公債費比率</a:t>
          </a:r>
          <a:r>
            <a:rPr kumimoji="1" lang="ja-JP" altLang="ja-JP"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15.1</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着実に数値が改善しており</a:t>
          </a:r>
          <a:r>
            <a:rPr kumimoji="1" lang="ja-JP" altLang="ja-JP" sz="1400">
              <a:solidFill>
                <a:schemeClr val="dk1"/>
              </a:solidFill>
              <a:effectLst/>
              <a:latin typeface="+mn-lt"/>
              <a:ea typeface="+mn-ea"/>
              <a:cs typeface="+mn-cs"/>
            </a:rPr>
            <a:t>、市債残高</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毎年度着実に減少している。</a:t>
          </a:r>
          <a:endParaRPr lang="ja-JP" altLang="ja-JP" sz="1400">
            <a:effectLst/>
          </a:endParaRPr>
        </a:p>
        <a:p>
          <a:r>
            <a:rPr kumimoji="1" lang="ja-JP" altLang="ja-JP" sz="14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400">
              <a:solidFill>
                <a:schemeClr val="dk1"/>
              </a:solidFill>
              <a:effectLst/>
              <a:latin typeface="+mn-lt"/>
              <a:ea typeface="+mn-ea"/>
              <a:cs typeface="+mn-cs"/>
            </a:rPr>
            <a:t>　今後も庄原市長期総合計画に基づき事業を実施するにあたり、公債費負担適正化計画に沿った起債事業の必要性・緊急性の検証によって市債発行額を抑制し、健全な財政運営をめざす。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a:t>
          </a:r>
          <a:r>
            <a:rPr kumimoji="1" lang="ja-JP" altLang="en-US" sz="1400">
              <a:solidFill>
                <a:schemeClr val="dk1"/>
              </a:solidFill>
              <a:effectLst/>
              <a:latin typeface="+mn-lt"/>
              <a:ea typeface="+mn-ea"/>
              <a:cs typeface="+mn-cs"/>
            </a:rPr>
            <a:t>普通建設事業に係る市債の発行額の増加により、</a:t>
          </a:r>
          <a:r>
            <a:rPr kumimoji="1" lang="en-US" altLang="ja-JP" sz="1400">
              <a:solidFill>
                <a:schemeClr val="dk1"/>
              </a:solidFill>
              <a:effectLst/>
              <a:latin typeface="+mn-lt"/>
              <a:ea typeface="+mn-ea"/>
              <a:cs typeface="+mn-cs"/>
            </a:rPr>
            <a:t>400</a:t>
          </a:r>
          <a:r>
            <a:rPr kumimoji="1" lang="ja-JP" altLang="en-US" sz="1400">
              <a:solidFill>
                <a:schemeClr val="dk1"/>
              </a:solidFill>
              <a:effectLst/>
              <a:latin typeface="+mn-lt"/>
              <a:ea typeface="+mn-ea"/>
              <a:cs typeface="+mn-cs"/>
            </a:rPr>
            <a:t>百万円増加しており、将来負担比率の分子は</a:t>
          </a:r>
          <a:r>
            <a:rPr kumimoji="1" lang="en-US" altLang="ja-JP" sz="1400">
              <a:solidFill>
                <a:schemeClr val="dk1"/>
              </a:solidFill>
              <a:effectLst/>
              <a:latin typeface="+mn-lt"/>
              <a:ea typeface="+mn-ea"/>
              <a:cs typeface="+mn-cs"/>
            </a:rPr>
            <a:t>437</a:t>
          </a:r>
          <a:r>
            <a:rPr kumimoji="1" lang="ja-JP" altLang="en-US" sz="1400">
              <a:solidFill>
                <a:schemeClr val="dk1"/>
              </a:solidFill>
              <a:effectLst/>
              <a:latin typeface="+mn-lt"/>
              <a:ea typeface="+mn-ea"/>
              <a:cs typeface="+mn-cs"/>
            </a:rPr>
            <a:t>百万円の増となっている。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公債費負担適正化計画の着実な実施による</a:t>
          </a:r>
          <a:r>
            <a:rPr kumimoji="1" lang="ja-JP" altLang="en-US" sz="1400">
              <a:solidFill>
                <a:schemeClr val="dk1"/>
              </a:solidFill>
              <a:effectLst/>
              <a:latin typeface="+mn-lt"/>
              <a:ea typeface="+mn-ea"/>
              <a:cs typeface="+mn-cs"/>
            </a:rPr>
            <a:t>計画的な市債発行</a:t>
          </a:r>
          <a:r>
            <a:rPr kumimoji="1" lang="ja-JP" altLang="ja-JP" sz="1400">
              <a:solidFill>
                <a:schemeClr val="dk1"/>
              </a:solidFill>
              <a:effectLst/>
              <a:latin typeface="+mn-lt"/>
              <a:ea typeface="+mn-ea"/>
              <a:cs typeface="+mn-cs"/>
            </a:rPr>
            <a:t>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百万円の皆増や過疎地域自立促進基金の取り崩し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百万円などにより、前年度費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lang="ja-JP" altLang="ja-JP" sz="14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地域振興基金いついては、</a:t>
          </a:r>
          <a:r>
            <a:rPr lang="ja-JP" altLang="ja-JP" sz="1400" b="0" i="0" baseline="0">
              <a:solidFill>
                <a:schemeClr val="dk1"/>
              </a:solidFill>
              <a:effectLst/>
              <a:latin typeface="+mn-lt"/>
              <a:ea typeface="+mn-ea"/>
              <a:cs typeface="+mn-cs"/>
            </a:rPr>
            <a:t>これまで普通建設事業に優先的に充当してきた旧合併特例債が、平成</a:t>
          </a:r>
          <a:r>
            <a:rPr lang="en-US" altLang="ja-JP" sz="1400" b="0" i="0" baseline="0">
              <a:solidFill>
                <a:schemeClr val="dk1"/>
              </a:solidFill>
              <a:effectLst/>
              <a:latin typeface="+mn-lt"/>
              <a:ea typeface="+mn-ea"/>
              <a:cs typeface="+mn-cs"/>
            </a:rPr>
            <a:t>31</a:t>
          </a:r>
          <a:r>
            <a:rPr lang="ja-JP" altLang="ja-JP" sz="1400" b="0" i="0" baseline="0">
              <a:solidFill>
                <a:schemeClr val="dk1"/>
              </a:solidFill>
              <a:effectLst/>
              <a:latin typeface="+mn-lt"/>
              <a:ea typeface="+mn-ea"/>
              <a:cs typeface="+mn-cs"/>
            </a:rPr>
            <a:t>年度を持って終了予定とされていることから、今後は有利な市債の発行に努めることは当然であるが、財政推計に基づく歳入歳出のバランスを勘案し、借入のみによらず基金の活用を視野に入れた財政運営を検討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400">
              <a:effectLst/>
            </a:rPr>
            <a:t>市民の連帯の強化と地域振興のための事業の費用に充てるため</a:t>
          </a:r>
          <a:endParaRPr lang="en-US"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en-US" sz="1400">
              <a:effectLst/>
            </a:rPr>
            <a:t>過疎地域自立促進特別事業に要する経費の財源に充てるため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lang="ja-JP" altLang="en-US" sz="1400">
              <a:effectLst/>
            </a:rPr>
            <a:t>寄附金を財源として事業を行うことにより、住民参加型の地方自治を推進し、美しく輝くふるさとづくりに資する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ふるさと・水と土と保全基金・・・</a:t>
          </a:r>
          <a:r>
            <a:rPr lang="ja-JP" altLang="en-US" sz="1400">
              <a:effectLst/>
            </a:rPr>
            <a:t>土地改良施設の機能の適正化など、地域の保全に必要な経費の財源に充てるため</a:t>
          </a:r>
          <a:endParaRPr lang="en-US"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上野公園及び胸像管理基金・・・</a:t>
          </a:r>
          <a:r>
            <a:rPr lang="ja-JP" altLang="en-US" sz="1400">
              <a:effectLst/>
            </a:rPr>
            <a:t>上野公園及び胸像の管理経費の財源に充てるため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地域振興基金・・・超高速情報通信網整備事業に充当するための取り崩し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過疎地域自立促進基金・・・各種事業への充当に係る取り崩し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ふるさと応援寄附基金・・・負担金への充当に係る取り崩し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これまで普通建設事業に優先的に充当してきた旧合併特例債が、平成</a:t>
          </a:r>
          <a:r>
            <a:rPr lang="en-US" altLang="ja-JP"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31</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を持って終了予定とされていることから、今後は有利な市債の発行に努めることは当然であるが、財政推計に基づく歳入歳出のバランスを勘案し、借入のみによらず基金の活用を視野に入れた財政運営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財源調整に係る取り崩し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歳計剰余金の積み立て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15</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％の額（</a:t>
          </a:r>
          <a:r>
            <a:rPr lang="en-US" altLang="ja-JP"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29 </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億円）を最低限必要とする基金残高として積み立ててきた。</a:t>
          </a:r>
          <a:endParaRPr lang="en-US" altLang="ja-JP" sz="14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第２期持続可能な財政運営プランに基づく繰り上げ償還の財源として、必要額の積み立てに努める。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類似団体の率と比較し、大きく下回る率となっている。</a:t>
          </a:r>
          <a:endParaRPr lang="ja-JP" altLang="ja-JP">
            <a:effectLst/>
          </a:endParaRPr>
        </a:p>
        <a:p>
          <a:r>
            <a:rPr kumimoji="1" lang="ja-JP" altLang="ja-JP" sz="1100">
              <a:solidFill>
                <a:schemeClr val="dk1"/>
              </a:solidFill>
              <a:effectLst/>
              <a:latin typeface="+mn-lt"/>
              <a:ea typeface="+mn-ea"/>
              <a:cs typeface="+mn-cs"/>
            </a:rPr>
            <a:t>これは、耐用年数の長い道路に係る償却率が低いためで、広大な市域を有するため道路延長が長く、公共の福祉の増進のために近年実施している拡幅等の道路改良事業に係る経費が多額となっている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2574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3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3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2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154686</xdr:rowOff>
    </xdr:from>
    <xdr:to>
      <xdr:col>19</xdr:col>
      <xdr:colOff>187325</xdr:colOff>
      <xdr:row>34</xdr:row>
      <xdr:rowOff>84836</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4000500" y="6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152527</xdr:rowOff>
    </xdr:from>
    <xdr:to>
      <xdr:col>15</xdr:col>
      <xdr:colOff>187325</xdr:colOff>
      <xdr:row>34</xdr:row>
      <xdr:rowOff>82677</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323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31877</xdr:rowOff>
    </xdr:from>
    <xdr:to>
      <xdr:col>19</xdr:col>
      <xdr:colOff>136525</xdr:colOff>
      <xdr:row>34</xdr:row>
      <xdr:rowOff>34036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3289300" y="663270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79" name="n_1aveValue有形固定資産減価償却率">
          <a:extLst>
            <a:ext uri="{FF2B5EF4-FFF2-40B4-BE49-F238E27FC236}">
              <a16:creationId xmlns:a16="http://schemas.microsoft.com/office/drawing/2014/main" id="{00000000-0008-0000-0D00-00004F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80" name="n_2aveValue有形固定資産減価償却率">
          <a:extLst>
            <a:ext uri="{FF2B5EF4-FFF2-40B4-BE49-F238E27FC236}">
              <a16:creationId xmlns:a16="http://schemas.microsoft.com/office/drawing/2014/main" id="{00000000-0008-0000-0D00-000050000000}"/>
            </a:ext>
          </a:extLst>
        </xdr:cNvPr>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75963</xdr:rowOff>
    </xdr:from>
    <xdr:ext cx="405111" cy="259045"/>
    <xdr:sp macro="" textlink="">
      <xdr:nvSpPr>
        <xdr:cNvPr id="81" name="n_1mainValue有形固定資産減価償却率">
          <a:extLst>
            <a:ext uri="{FF2B5EF4-FFF2-40B4-BE49-F238E27FC236}">
              <a16:creationId xmlns:a16="http://schemas.microsoft.com/office/drawing/2014/main" id="{00000000-0008-0000-0D00-000051000000}"/>
            </a:ext>
          </a:extLst>
        </xdr:cNvPr>
        <xdr:cNvSpPr txBox="1"/>
      </xdr:nvSpPr>
      <xdr:spPr>
        <a:xfrm>
          <a:off x="3836044" y="667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73804</xdr:rowOff>
    </xdr:from>
    <xdr:ext cx="405111" cy="259045"/>
    <xdr:sp macro="" textlink="">
      <xdr:nvSpPr>
        <xdr:cNvPr id="82" name="n_2mainValue有形固定資産減価償却率">
          <a:extLst>
            <a:ext uri="{FF2B5EF4-FFF2-40B4-BE49-F238E27FC236}">
              <a16:creationId xmlns:a16="http://schemas.microsoft.com/office/drawing/2014/main" id="{00000000-0008-0000-0D00-000052000000}"/>
            </a:ext>
          </a:extLst>
        </xdr:cNvPr>
        <xdr:cNvSpPr txBox="1"/>
      </xdr:nvSpPr>
      <xdr:spPr>
        <a:xfrm>
          <a:off x="3086744" y="6674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公債費負担適正化計画などに基づくこれまでの財政健全化の取り組みが着実に成果を示し、市債残高および償還額は減少傾向にある。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また、今後は第２期持続可能な財政運営プランに基づく繰上償還などを行う予定としており、更なる市債残高及び償還額の減少を見込む。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4" name="債務償還可能年数最小値テキスト">
          <a:extLst>
            <a:ext uri="{FF2B5EF4-FFF2-40B4-BE49-F238E27FC236}">
              <a16:creationId xmlns:a16="http://schemas.microsoft.com/office/drawing/2014/main" id="{00000000-0008-0000-0D00-000072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6" name="債務償還可能年数最大値テキスト">
          <a:extLst>
            <a:ext uri="{FF2B5EF4-FFF2-40B4-BE49-F238E27FC236}">
              <a16:creationId xmlns:a16="http://schemas.microsoft.com/office/drawing/2014/main" id="{00000000-0008-0000-0D00-000074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a:extLst>
            <a:ext uri="{FF2B5EF4-FFF2-40B4-BE49-F238E27FC236}">
              <a16:creationId xmlns:a16="http://schemas.microsoft.com/office/drawing/2014/main" id="{00000000-0008-0000-0D00-000076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a:extLst>
            <a:ext uri="{FF2B5EF4-FFF2-40B4-BE49-F238E27FC236}">
              <a16:creationId xmlns:a16="http://schemas.microsoft.com/office/drawing/2014/main" id="{00000000-0008-0000-0D00-000077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5" name="楕円 124">
          <a:extLst>
            <a:ext uri="{FF2B5EF4-FFF2-40B4-BE49-F238E27FC236}">
              <a16:creationId xmlns:a16="http://schemas.microsoft.com/office/drawing/2014/main" id="{00000000-0008-0000-0D00-00007D000000}"/>
            </a:ext>
          </a:extLst>
        </xdr:cNvPr>
        <xdr:cNvSpPr/>
      </xdr:nvSpPr>
      <xdr:spPr>
        <a:xfrm>
          <a:off x="14744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340478" cy="259045"/>
    <xdr:sp macro="" textlink="">
      <xdr:nvSpPr>
        <xdr:cNvPr id="126" name="債務償還可能年数該当値テキスト">
          <a:extLst>
            <a:ext uri="{FF2B5EF4-FFF2-40B4-BE49-F238E27FC236}">
              <a16:creationId xmlns:a16="http://schemas.microsoft.com/office/drawing/2014/main" id="{00000000-0008-0000-0D00-00007E000000}"/>
            </a:ext>
          </a:extLst>
        </xdr:cNvPr>
        <xdr:cNvSpPr txBox="1"/>
      </xdr:nvSpPr>
      <xdr:spPr>
        <a:xfrm>
          <a:off x="14846300" y="574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40</xdr:row>
      <xdr:rowOff>157843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24253"/>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161670</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1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157843</xdr:rowOff>
    </xdr:from>
    <xdr:to>
      <xdr:col>24</xdr:col>
      <xdr:colOff>152400</xdr:colOff>
      <xdr:row>40</xdr:row>
      <xdr:rowOff>157843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1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87449</xdr:rowOff>
    </xdr:from>
    <xdr:to>
      <xdr:col>15</xdr:col>
      <xdr:colOff>101600</xdr:colOff>
      <xdr:row>38</xdr:row>
      <xdr:rowOff>17599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7438</xdr:rowOff>
    </xdr:from>
    <xdr:to>
      <xdr:col>20</xdr:col>
      <xdr:colOff>38100</xdr:colOff>
      <xdr:row>41</xdr:row>
      <xdr:rowOff>109038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7438</xdr:rowOff>
    </xdr:from>
    <xdr:to>
      <xdr:col>15</xdr:col>
      <xdr:colOff>101600</xdr:colOff>
      <xdr:row>41</xdr:row>
      <xdr:rowOff>109038</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58238</xdr:rowOff>
    </xdr:from>
    <xdr:to>
      <xdr:col>19</xdr:col>
      <xdr:colOff>177800</xdr:colOff>
      <xdr:row>41</xdr:row>
      <xdr:rowOff>58238</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2908300" y="708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52087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34126</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100165</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100165</xdr:rowOff>
    </xdr:from>
    <xdr:ext cx="405111" cy="259045"/>
    <xdr:sp macro="" textlink="">
      <xdr:nvSpPr>
        <xdr:cNvPr id="77" name="n_2mainValue【道路】&#10;有形固定資産減価償却率">
          <a:extLst>
            <a:ext uri="{FF2B5EF4-FFF2-40B4-BE49-F238E27FC236}">
              <a16:creationId xmlns:a16="http://schemas.microsoft.com/office/drawing/2014/main" id="{00000000-0008-0000-0E00-00004D000000}"/>
            </a:ext>
          </a:extLst>
        </xdr:cNvPr>
        <xdr:cNvSpPr txBox="1"/>
      </xdr:nvSpPr>
      <xdr:spPr>
        <a:xfrm>
          <a:off x="2705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1495</xdr:rowOff>
    </xdr:from>
    <xdr:to>
      <xdr:col>50</xdr:col>
      <xdr:colOff>165100</xdr:colOff>
      <xdr:row>35</xdr:row>
      <xdr:rowOff>103095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60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24714</xdr:rowOff>
    </xdr:from>
    <xdr:to>
      <xdr:col>46</xdr:col>
      <xdr:colOff>38100</xdr:colOff>
      <xdr:row>35</xdr:row>
      <xdr:rowOff>126314</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60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52295</xdr:rowOff>
    </xdr:from>
    <xdr:to>
      <xdr:col>50</xdr:col>
      <xdr:colOff>114300</xdr:colOff>
      <xdr:row>35</xdr:row>
      <xdr:rowOff>75514</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6053045"/>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119622</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5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142841</xdr:rowOff>
    </xdr:from>
    <xdr:ext cx="534377" cy="259045"/>
    <xdr:sp macro="" textlink="">
      <xdr:nvSpPr>
        <xdr:cNvPr id="124" name="n_2mainValue【道路】&#10;一人当たり延長">
          <a:extLst>
            <a:ext uri="{FF2B5EF4-FFF2-40B4-BE49-F238E27FC236}">
              <a16:creationId xmlns:a16="http://schemas.microsoft.com/office/drawing/2014/main" id="{00000000-0008-0000-0E00-00007C000000}"/>
            </a:ext>
          </a:extLst>
        </xdr:cNvPr>
        <xdr:cNvSpPr txBox="1"/>
      </xdr:nvSpPr>
      <xdr:spPr>
        <a:xfrm>
          <a:off x="8483111" y="58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105410</xdr:rowOff>
    </xdr:from>
    <xdr:to>
      <xdr:col>15</xdr:col>
      <xdr:colOff>101600</xdr:colOff>
      <xdr:row>61</xdr:row>
      <xdr:rowOff>35560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60</xdr:row>
      <xdr:rowOff>156210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2908300" y="1044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68" name="n_2main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E00-0000BF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E00-0000C1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E00-0000C3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48196</xdr:rowOff>
    </xdr:from>
    <xdr:to>
      <xdr:col>50</xdr:col>
      <xdr:colOff>165100</xdr:colOff>
      <xdr:row>59</xdr:row>
      <xdr:rowOff>149796</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9588500" y="101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59441</xdr:rowOff>
    </xdr:from>
    <xdr:to>
      <xdr:col>46</xdr:col>
      <xdr:colOff>38100</xdr:colOff>
      <xdr:row>59</xdr:row>
      <xdr:rowOff>161041</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8699500" y="101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98996</xdr:rowOff>
    </xdr:from>
    <xdr:to>
      <xdr:col>50</xdr:col>
      <xdr:colOff>114300</xdr:colOff>
      <xdr:row>59</xdr:row>
      <xdr:rowOff>110241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8750300" y="1021454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166323</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327095" y="99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6118</xdr:rowOff>
    </xdr:from>
    <xdr:ext cx="599010" cy="259045"/>
    <xdr:sp macro="" textlink="">
      <xdr:nvSpPr>
        <xdr:cNvPr id="210" name="n_2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8450795" y="995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00000000-0008-0000-0E00-0000EC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8" name="【公営住宅】&#10;有形固定資産減価償却率最大値テキスト">
          <a:extLst>
            <a:ext uri="{FF2B5EF4-FFF2-40B4-BE49-F238E27FC236}">
              <a16:creationId xmlns:a16="http://schemas.microsoft.com/office/drawing/2014/main" id="{00000000-0008-0000-0E00-0000EE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00000000-0008-0000-0E00-0000F0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68580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2908300" y="1412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a:extLst>
            <a:ext uri="{FF2B5EF4-FFF2-40B4-BE49-F238E27FC236}">
              <a16:creationId xmlns:a16="http://schemas.microsoft.com/office/drawing/2014/main" id="{00000000-0008-0000-0E00-0000FC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a:extLst>
            <a:ext uri="{FF2B5EF4-FFF2-40B4-BE49-F238E27FC236}">
              <a16:creationId xmlns:a16="http://schemas.microsoft.com/office/drawing/2014/main" id="{00000000-0008-0000-0E00-0000FD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54" name="n_1mainValue【公営住宅】&#10;有形固定資産減価償却率">
          <a:extLst>
            <a:ext uri="{FF2B5EF4-FFF2-40B4-BE49-F238E27FC236}">
              <a16:creationId xmlns:a16="http://schemas.microsoft.com/office/drawing/2014/main" id="{00000000-0008-0000-0E00-0000FE000000}"/>
            </a:ext>
          </a:extLst>
        </xdr:cNvPr>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55" name="n_2mainValue【公営住宅】&#10;有形固定資産減価償却率">
          <a:extLst>
            <a:ext uri="{FF2B5EF4-FFF2-40B4-BE49-F238E27FC236}">
              <a16:creationId xmlns:a16="http://schemas.microsoft.com/office/drawing/2014/main" id="{00000000-0008-0000-0E00-0000FF000000}"/>
            </a:ext>
          </a:extLst>
        </xdr:cNvPr>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E00-000018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E00-00001A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E00-00001C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82169</xdr:rowOff>
    </xdr:from>
    <xdr:to>
      <xdr:col>50</xdr:col>
      <xdr:colOff>165100</xdr:colOff>
      <xdr:row>84</xdr:row>
      <xdr:rowOff>12319</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9588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89027</xdr:rowOff>
    </xdr:from>
    <xdr:to>
      <xdr:col>46</xdr:col>
      <xdr:colOff>38100</xdr:colOff>
      <xdr:row>84</xdr:row>
      <xdr:rowOff>19177</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86995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132969</xdr:rowOff>
    </xdr:from>
    <xdr:to>
      <xdr:col>50</xdr:col>
      <xdr:colOff>114300</xdr:colOff>
      <xdr:row>83</xdr:row>
      <xdr:rowOff>139827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8750300" y="143633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a:extLst>
            <a:ext uri="{FF2B5EF4-FFF2-40B4-BE49-F238E27FC236}">
              <a16:creationId xmlns:a16="http://schemas.microsoft.com/office/drawing/2014/main" id="{00000000-0008-0000-0E00-000028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7" name="n_2aveValue【公営住宅】&#10;一人当たり面積">
          <a:extLst>
            <a:ext uri="{FF2B5EF4-FFF2-40B4-BE49-F238E27FC236}">
              <a16:creationId xmlns:a16="http://schemas.microsoft.com/office/drawing/2014/main" id="{00000000-0008-0000-0E00-000029010000}"/>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28846</xdr:rowOff>
    </xdr:from>
    <xdr:ext cx="469744" cy="259045"/>
    <xdr:sp macro="" textlink="">
      <xdr:nvSpPr>
        <xdr:cNvPr id="298" name="n_1mainValue【公営住宅】&#10;一人当たり面積">
          <a:extLst>
            <a:ext uri="{FF2B5EF4-FFF2-40B4-BE49-F238E27FC236}">
              <a16:creationId xmlns:a16="http://schemas.microsoft.com/office/drawing/2014/main" id="{00000000-0008-0000-0E00-00002A010000}"/>
            </a:ext>
          </a:extLst>
        </xdr:cNvPr>
        <xdr:cNvSpPr txBox="1"/>
      </xdr:nvSpPr>
      <xdr:spPr>
        <a:xfrm>
          <a:off x="93917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35704</xdr:rowOff>
    </xdr:from>
    <xdr:ext cx="469744" cy="259045"/>
    <xdr:sp macro="" textlink="">
      <xdr:nvSpPr>
        <xdr:cNvPr id="299" name="n_2mainValue【公営住宅】&#10;一人当たり面積">
          <a:extLst>
            <a:ext uri="{FF2B5EF4-FFF2-40B4-BE49-F238E27FC236}">
              <a16:creationId xmlns:a16="http://schemas.microsoft.com/office/drawing/2014/main" id="{00000000-0008-0000-0E00-00002B010000}"/>
            </a:ext>
          </a:extLst>
        </xdr:cNvPr>
        <xdr:cNvSpPr txBox="1"/>
      </xdr:nvSpPr>
      <xdr:spPr>
        <a:xfrm>
          <a:off x="8515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id="{00000000-0008-0000-0E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id="{00000000-0008-0000-0E00-000055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id="{00000000-0008-0000-0E00-000057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id="{00000000-0008-0000-0E00-000059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xdr:rowOff>
    </xdr:from>
    <xdr:to>
      <xdr:col>76</xdr:col>
      <xdr:colOff>165100</xdr:colOff>
      <xdr:row>40</xdr:row>
      <xdr:rowOff>104140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55245</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4592300" y="69113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360" name="n_2main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a16="http://schemas.microsoft.com/office/drawing/2014/main" id="{00000000-0008-0000-0E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3" name="【認定こども園・幼稚園・保育所】&#10;一人当たり面積最小値テキスト">
          <a:extLst>
            <a:ext uri="{FF2B5EF4-FFF2-40B4-BE49-F238E27FC236}">
              <a16:creationId xmlns:a16="http://schemas.microsoft.com/office/drawing/2014/main" id="{00000000-0008-0000-0E00-00007F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5" name="【認定こども園・幼稚園・保育所】&#10;一人当たり面積最大値テキスト">
          <a:extLst>
            <a:ext uri="{FF2B5EF4-FFF2-40B4-BE49-F238E27FC236}">
              <a16:creationId xmlns:a16="http://schemas.microsoft.com/office/drawing/2014/main" id="{00000000-0008-0000-0E00-000081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7" name="【認定こども園・幼稚園・保育所】&#10;一人当たり面積平均値テキスト">
          <a:extLst>
            <a:ext uri="{FF2B5EF4-FFF2-40B4-BE49-F238E27FC236}">
              <a16:creationId xmlns:a16="http://schemas.microsoft.com/office/drawing/2014/main" id="{00000000-0008-0000-0E00-000083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164846</xdr:rowOff>
    </xdr:from>
    <xdr:to>
      <xdr:col>112</xdr:col>
      <xdr:colOff>38100</xdr:colOff>
      <xdr:row>37</xdr:row>
      <xdr:rowOff>94996</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7112</xdr:rowOff>
    </xdr:from>
    <xdr:to>
      <xdr:col>107</xdr:col>
      <xdr:colOff>101600</xdr:colOff>
      <xdr:row>37</xdr:row>
      <xdr:rowOff>108712</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20383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44196</xdr:rowOff>
    </xdr:from>
    <xdr:to>
      <xdr:col>111</xdr:col>
      <xdr:colOff>177800</xdr:colOff>
      <xdr:row>37</xdr:row>
      <xdr:rowOff>57912</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20434300" y="63878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E00-00008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E00-000090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111523</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10757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125239</xdr:rowOff>
    </xdr:from>
    <xdr:ext cx="469744" cy="259045"/>
    <xdr:sp macro="" textlink="">
      <xdr:nvSpPr>
        <xdr:cNvPr id="402" name="n_2main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01994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00000000-0008-0000-0E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00000000-0008-0000-0E00-0000AC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00000000-0008-0000-0E00-0000AE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00000000-0008-0000-0E00-0000B0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130175</xdr:rowOff>
    </xdr:from>
    <xdr:to>
      <xdr:col>76</xdr:col>
      <xdr:colOff>165100</xdr:colOff>
      <xdr:row>61</xdr:row>
      <xdr:rowOff>60325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45720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10467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a:extLst>
            <a:ext uri="{FF2B5EF4-FFF2-40B4-BE49-F238E27FC236}">
              <a16:creationId xmlns:a16="http://schemas.microsoft.com/office/drawing/2014/main" id="{00000000-0008-0000-0E00-0000BC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a:extLst>
            <a:ext uri="{FF2B5EF4-FFF2-40B4-BE49-F238E27FC236}">
              <a16:creationId xmlns:a16="http://schemas.microsoft.com/office/drawing/2014/main" id="{00000000-0008-0000-0E00-0000BD01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E00-0000BE010000}"/>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447" name="n_2mainValue【学校施設】&#10;有形固定資産減価償却率">
          <a:extLst>
            <a:ext uri="{FF2B5EF4-FFF2-40B4-BE49-F238E27FC236}">
              <a16:creationId xmlns:a16="http://schemas.microsoft.com/office/drawing/2014/main" id="{00000000-0008-0000-0E00-0000BF010000}"/>
            </a:ext>
          </a:extLst>
        </xdr:cNvPr>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E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E00-0000DA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6" name="【学校施設】&#10;一人当たり面積最大値テキスト">
          <a:extLst>
            <a:ext uri="{FF2B5EF4-FFF2-40B4-BE49-F238E27FC236}">
              <a16:creationId xmlns:a16="http://schemas.microsoft.com/office/drawing/2014/main" id="{00000000-0008-0000-0E00-0000DC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E00-0000DE01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164084</xdr:rowOff>
    </xdr:from>
    <xdr:to>
      <xdr:col>107</xdr:col>
      <xdr:colOff>101600</xdr:colOff>
      <xdr:row>63</xdr:row>
      <xdr:rowOff>94234</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51707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0434300" y="1084478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90" name="n_1aveValue【学校施設】&#10;一人当たり面積">
          <a:extLst>
            <a:ext uri="{FF2B5EF4-FFF2-40B4-BE49-F238E27FC236}">
              <a16:creationId xmlns:a16="http://schemas.microsoft.com/office/drawing/2014/main" id="{00000000-0008-0000-0E00-0000EA010000}"/>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491" name="n_2aveValue【学校施設】&#10;一人当たり面積">
          <a:extLst>
            <a:ext uri="{FF2B5EF4-FFF2-40B4-BE49-F238E27FC236}">
              <a16:creationId xmlns:a16="http://schemas.microsoft.com/office/drawing/2014/main" id="{00000000-0008-0000-0E00-0000EB010000}"/>
            </a:ext>
          </a:extLst>
        </xdr:cNvPr>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119034</xdr:rowOff>
    </xdr:from>
    <xdr:ext cx="469744" cy="259045"/>
    <xdr:sp macro="" textlink="">
      <xdr:nvSpPr>
        <xdr:cNvPr id="492" name="n_1mainValue【学校施設】&#10;一人当たり面積">
          <a:extLst>
            <a:ext uri="{FF2B5EF4-FFF2-40B4-BE49-F238E27FC236}">
              <a16:creationId xmlns:a16="http://schemas.microsoft.com/office/drawing/2014/main" id="{00000000-0008-0000-0E00-0000EC010000}"/>
            </a:ext>
          </a:extLst>
        </xdr:cNvPr>
        <xdr:cNvSpPr txBox="1"/>
      </xdr:nvSpPr>
      <xdr:spPr>
        <a:xfrm>
          <a:off x="210757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110761</xdr:rowOff>
    </xdr:from>
    <xdr:ext cx="469744" cy="259045"/>
    <xdr:sp macro="" textlink="">
      <xdr:nvSpPr>
        <xdr:cNvPr id="493" name="n_2mainValue【学校施設】&#10;一人当たり面積">
          <a:extLst>
            <a:ext uri="{FF2B5EF4-FFF2-40B4-BE49-F238E27FC236}">
              <a16:creationId xmlns:a16="http://schemas.microsoft.com/office/drawing/2014/main" id="{00000000-0008-0000-0E00-0000ED010000}"/>
            </a:ext>
          </a:extLst>
        </xdr:cNvPr>
        <xdr:cNvSpPr txBox="1"/>
      </xdr:nvSpPr>
      <xdr:spPr>
        <a:xfrm>
          <a:off x="20199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西日本で最大の市域を有する本市では、人口に比べ面積が広大であり、山間部に集落が点在していることから、市民生活に必要不可欠となる路網整備を継続して実施している。</a:t>
          </a:r>
          <a:endParaRPr lang="ja-JP" altLang="ja-JP" sz="1400">
            <a:effectLst/>
          </a:endParaRPr>
        </a:p>
        <a:p>
          <a:r>
            <a:rPr kumimoji="1" lang="ja-JP" altLang="ja-JP" sz="1100">
              <a:solidFill>
                <a:schemeClr val="dk1"/>
              </a:solidFill>
              <a:effectLst/>
              <a:latin typeface="+mn-lt"/>
              <a:ea typeface="+mn-ea"/>
              <a:cs typeface="+mn-cs"/>
            </a:rPr>
            <a:t>そのため、道路延長等が道路及び橋りょう・トンネルに係る償却率は、類似団体数値を大きく下回っている一方で、一人当たりの道路延長及び橋りょう・トンネルに係る有形固定資産額は類似団体の平均数値を大きく上回っている。</a:t>
          </a:r>
          <a:endParaRPr lang="ja-JP" altLang="ja-JP" sz="1400">
            <a:effectLst/>
          </a:endParaRPr>
        </a:p>
        <a:p>
          <a:r>
            <a:rPr kumimoji="1" lang="ja-JP" altLang="ja-JP" sz="1100">
              <a:solidFill>
                <a:schemeClr val="dk1"/>
              </a:solidFill>
              <a:effectLst/>
              <a:latin typeface="+mn-lt"/>
              <a:ea typeface="+mn-ea"/>
              <a:cs typeface="+mn-cs"/>
            </a:rPr>
            <a:t>その他の数値は、おおむね類似団体と同程度となっている。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F00-00003F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F00-000041000000}"/>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72390</xdr:rowOff>
    </xdr:from>
    <xdr:to>
      <xdr:col>20</xdr:col>
      <xdr:colOff>38100</xdr:colOff>
      <xdr:row>38</xdr:row>
      <xdr:rowOff>2540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72390</xdr:rowOff>
    </xdr:from>
    <xdr:to>
      <xdr:col>15</xdr:col>
      <xdr:colOff>101600</xdr:colOff>
      <xdr:row>38</xdr:row>
      <xdr:rowOff>2540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2857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123190</xdr:rowOff>
    </xdr:from>
    <xdr:to>
      <xdr:col>19</xdr:col>
      <xdr:colOff>177800</xdr:colOff>
      <xdr:row>37</xdr:row>
      <xdr:rowOff>123190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29083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19067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19067</xdr:rowOff>
    </xdr:from>
    <xdr:ext cx="405111" cy="259045"/>
    <xdr:sp macro="" textlink="">
      <xdr:nvSpPr>
        <xdr:cNvPr id="75" name="n_2mainValue【図書館】&#10;有形固定資産減価償却率">
          <a:extLst>
            <a:ext uri="{FF2B5EF4-FFF2-40B4-BE49-F238E27FC236}">
              <a16:creationId xmlns:a16="http://schemas.microsoft.com/office/drawing/2014/main" id="{00000000-0008-0000-0F00-00004B000000}"/>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a:extLst>
            <a:ext uri="{FF2B5EF4-FFF2-40B4-BE49-F238E27FC236}">
              <a16:creationId xmlns:a16="http://schemas.microsoft.com/office/drawing/2014/main" id="{00000000-0008-0000-0F00-00006B000000}"/>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a:extLst>
            <a:ext uri="{FF2B5EF4-FFF2-40B4-BE49-F238E27FC236}">
              <a16:creationId xmlns:a16="http://schemas.microsoft.com/office/drawing/2014/main" id="{00000000-0008-0000-0F00-00006D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64770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8750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8" name="n_1mainValue【図書館】&#10;一人当たり面積">
          <a:extLst>
            <a:ext uri="{FF2B5EF4-FFF2-40B4-BE49-F238E27FC236}">
              <a16:creationId xmlns:a16="http://schemas.microsoft.com/office/drawing/2014/main" id="{00000000-0008-0000-0F00-000076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23495</xdr:rowOff>
    </xdr:from>
    <xdr:to>
      <xdr:col>15</xdr:col>
      <xdr:colOff>101600</xdr:colOff>
      <xdr:row>61</xdr:row>
      <xdr:rowOff>125095</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74295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2908300" y="1053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116222</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64" name="n_2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a:extLst>
            <a:ext uri="{FF2B5EF4-FFF2-40B4-BE49-F238E27FC236}">
              <a16:creationId xmlns:a16="http://schemas.microsoft.com/office/drawing/2014/main" id="{00000000-0008-0000-0F00-0000C4000000}"/>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a:extLst>
            <a:ext uri="{FF2B5EF4-FFF2-40B4-BE49-F238E27FC236}">
              <a16:creationId xmlns:a16="http://schemas.microsoft.com/office/drawing/2014/main" id="{00000000-0008-0000-0F00-0000C6000000}"/>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118745</xdr:rowOff>
    </xdr:from>
    <xdr:to>
      <xdr:col>50</xdr:col>
      <xdr:colOff>165100</xdr:colOff>
      <xdr:row>64</xdr:row>
      <xdr:rowOff>48895</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119888</xdr:rowOff>
    </xdr:from>
    <xdr:to>
      <xdr:col>46</xdr:col>
      <xdr:colOff>38100</xdr:colOff>
      <xdr:row>64</xdr:row>
      <xdr:rowOff>50038</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8699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63</xdr:row>
      <xdr:rowOff>170688</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8750300" y="109708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65422</xdr:rowOff>
    </xdr:from>
    <xdr:ext cx="469744" cy="259045"/>
    <xdr:sp macro="" textlink="">
      <xdr:nvSpPr>
        <xdr:cNvPr id="207" name="n_1mainValue【体育館・プール】&#10;一人当たり面積">
          <a:extLst>
            <a:ext uri="{FF2B5EF4-FFF2-40B4-BE49-F238E27FC236}">
              <a16:creationId xmlns:a16="http://schemas.microsoft.com/office/drawing/2014/main" id="{00000000-0008-0000-0F00-0000CF000000}"/>
            </a:ext>
          </a:extLst>
        </xdr:cNvPr>
        <xdr:cNvSpPr txBox="1"/>
      </xdr:nvSpPr>
      <xdr:spPr>
        <a:xfrm>
          <a:off x="9391727" y="106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66565</xdr:rowOff>
    </xdr:from>
    <xdr:ext cx="469744" cy="259045"/>
    <xdr:sp macro="" textlink="">
      <xdr:nvSpPr>
        <xdr:cNvPr id="208" name="n_2mainValue【体育館・プール】&#10;一人当たり面積">
          <a:extLst>
            <a:ext uri="{FF2B5EF4-FFF2-40B4-BE49-F238E27FC236}">
              <a16:creationId xmlns:a16="http://schemas.microsoft.com/office/drawing/2014/main" id="{00000000-0008-0000-0F00-0000D0000000}"/>
            </a:ext>
          </a:extLst>
        </xdr:cNvPr>
        <xdr:cNvSpPr txBox="1"/>
      </xdr:nvSpPr>
      <xdr:spPr>
        <a:xfrm>
          <a:off x="8515427" y="106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00000000-0008-0000-0F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00000000-0008-0000-0F00-0000EA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00000000-0008-0000-0F00-0000EC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00000000-0008-0000-0F00-0000EE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a:extLst>
            <a:ext uri="{FF2B5EF4-FFF2-40B4-BE49-F238E27FC236}">
              <a16:creationId xmlns:a16="http://schemas.microsoft.com/office/drawing/2014/main" id="{00000000-0008-0000-0F00-0000F100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a:extLst>
            <a:ext uri="{FF2B5EF4-FFF2-40B4-BE49-F238E27FC236}">
              <a16:creationId xmlns:a16="http://schemas.microsoft.com/office/drawing/2014/main" id="{00000000-0008-0000-0F00-0000F300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66675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2908300" y="14125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134002</xdr:rowOff>
    </xdr:from>
    <xdr:ext cx="405111" cy="259045"/>
    <xdr:sp macro="" textlink="">
      <xdr:nvSpPr>
        <xdr:cNvPr id="252" name="n_1mainValue【福祉施設】&#10;有形固定資産減価償却率">
          <a:extLst>
            <a:ext uri="{FF2B5EF4-FFF2-40B4-BE49-F238E27FC236}">
              <a16:creationId xmlns:a16="http://schemas.microsoft.com/office/drawing/2014/main" id="{00000000-0008-0000-0F00-0000FC000000}"/>
            </a:ext>
          </a:extLst>
        </xdr:cNvPr>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53" name="n_2mainValue【福祉施設】&#10;有形固定資産減価償却率">
          <a:extLst>
            <a:ext uri="{FF2B5EF4-FFF2-40B4-BE49-F238E27FC236}">
              <a16:creationId xmlns:a16="http://schemas.microsoft.com/office/drawing/2014/main" id="{00000000-0008-0000-0F00-0000FD000000}"/>
            </a:ext>
          </a:extLst>
        </xdr:cNvPr>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F00-000014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F00-000016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F00-000018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a:extLst>
            <a:ext uri="{FF2B5EF4-FFF2-40B4-BE49-F238E27FC236}">
              <a16:creationId xmlns:a16="http://schemas.microsoft.com/office/drawing/2014/main" id="{00000000-0008-0000-0F00-00001B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a:extLst>
            <a:ext uri="{FF2B5EF4-FFF2-40B4-BE49-F238E27FC236}">
              <a16:creationId xmlns:a16="http://schemas.microsoft.com/office/drawing/2014/main" id="{00000000-0008-0000-0F00-00001D010000}"/>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9588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101600</xdr:rowOff>
    </xdr:from>
    <xdr:to>
      <xdr:col>46</xdr:col>
      <xdr:colOff>38100</xdr:colOff>
      <xdr:row>85</xdr:row>
      <xdr:rowOff>31750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150113</xdr:rowOff>
    </xdr:from>
    <xdr:to>
      <xdr:col>50</xdr:col>
      <xdr:colOff>114300</xdr:colOff>
      <xdr:row>84</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8750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20590</xdr:rowOff>
    </xdr:from>
    <xdr:ext cx="469744" cy="259045"/>
    <xdr:sp macro="" textlink="">
      <xdr:nvSpPr>
        <xdr:cNvPr id="294" name="n_1mainValue【福祉施設】&#10;一人当たり面積">
          <a:extLst>
            <a:ext uri="{FF2B5EF4-FFF2-40B4-BE49-F238E27FC236}">
              <a16:creationId xmlns:a16="http://schemas.microsoft.com/office/drawing/2014/main" id="{00000000-0008-0000-0F00-000026010000}"/>
            </a:ext>
          </a:extLst>
        </xdr:cNvPr>
        <xdr:cNvSpPr txBox="1"/>
      </xdr:nvSpPr>
      <xdr:spPr>
        <a:xfrm>
          <a:off x="9391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295" name="n_2mainValue【福祉施設】&#10;一人当たり面積">
          <a:extLst>
            <a:ext uri="{FF2B5EF4-FFF2-40B4-BE49-F238E27FC236}">
              <a16:creationId xmlns:a16="http://schemas.microsoft.com/office/drawing/2014/main" id="{00000000-0008-0000-0F00-000027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00000000-0008-0000-0F00-00003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00000000-0008-0000-0F00-000040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00000000-0008-0000-0F00-000042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00000000-0008-0000-0F00-000044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F00-000047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F00-000049010000}"/>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3746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52070</xdr:rowOff>
    </xdr:from>
    <xdr:to>
      <xdr:col>15</xdr:col>
      <xdr:colOff>101600</xdr:colOff>
      <xdr:row>106</xdr:row>
      <xdr:rowOff>153670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102870</xdr:rowOff>
    </xdr:from>
    <xdr:to>
      <xdr:col>19</xdr:col>
      <xdr:colOff>177800</xdr:colOff>
      <xdr:row>106</xdr:row>
      <xdr:rowOff>102870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2908300" y="1827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144797</xdr:rowOff>
    </xdr:from>
    <xdr:ext cx="405111" cy="259045"/>
    <xdr:sp macro="" textlink="">
      <xdr:nvSpPr>
        <xdr:cNvPr id="338" name="n_1mainValue【市民会館】&#10;有形固定資産減価償却率">
          <a:extLst>
            <a:ext uri="{FF2B5EF4-FFF2-40B4-BE49-F238E27FC236}">
              <a16:creationId xmlns:a16="http://schemas.microsoft.com/office/drawing/2014/main" id="{00000000-0008-0000-0F00-000052010000}"/>
            </a:ext>
          </a:extLst>
        </xdr:cNvPr>
        <xdr:cNvSpPr txBox="1"/>
      </xdr:nvSpPr>
      <xdr:spPr>
        <a:xfrm>
          <a:off x="3582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39" name="n_2mainValue【市民会館】&#10;有形固定資産減価償却率">
          <a:extLst>
            <a:ext uri="{FF2B5EF4-FFF2-40B4-BE49-F238E27FC236}">
              <a16:creationId xmlns:a16="http://schemas.microsoft.com/office/drawing/2014/main" id="{00000000-0008-0000-0F00-000053010000}"/>
            </a:ext>
          </a:extLst>
        </xdr:cNvPr>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a:extLst>
            <a:ext uri="{FF2B5EF4-FFF2-40B4-BE49-F238E27FC236}">
              <a16:creationId xmlns:a16="http://schemas.microsoft.com/office/drawing/2014/main" id="{00000000-0008-0000-0F00-000075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a:extLst>
            <a:ext uri="{FF2B5EF4-FFF2-40B4-BE49-F238E27FC236}">
              <a16:creationId xmlns:a16="http://schemas.microsoft.com/office/drawing/2014/main" id="{00000000-0008-0000-0F00-000077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4355</xdr:rowOff>
    </xdr:from>
    <xdr:to>
      <xdr:col>50</xdr:col>
      <xdr:colOff>114300</xdr:colOff>
      <xdr:row>108</xdr:row>
      <xdr:rowOff>7620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46282</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F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87630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4592300" y="6259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30" name="n_1main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1" name="n_2main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00000000-0008-0000-0F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00000000-0008-0000-0F00-0000C6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00000000-0008-0000-0F00-0000C8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00000000-0008-0000-0F00-0000CA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61" name="n_1aveValue【一般廃棄物処理施設】&#10;一人当たり有形固定資産（償却資産）額">
          <a:extLst>
            <a:ext uri="{FF2B5EF4-FFF2-40B4-BE49-F238E27FC236}">
              <a16:creationId xmlns:a16="http://schemas.microsoft.com/office/drawing/2014/main" id="{00000000-0008-0000-0F00-0000CD010000}"/>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161234</xdr:rowOff>
    </xdr:from>
    <xdr:to>
      <xdr:col>112</xdr:col>
      <xdr:colOff>38100</xdr:colOff>
      <xdr:row>37</xdr:row>
      <xdr:rowOff>91384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1272500" y="63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1804</xdr:rowOff>
    </xdr:from>
    <xdr:to>
      <xdr:col>107</xdr:col>
      <xdr:colOff>101600</xdr:colOff>
      <xdr:row>37</xdr:row>
      <xdr:rowOff>103404</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0383500" y="63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40584</xdr:rowOff>
    </xdr:from>
    <xdr:to>
      <xdr:col>111</xdr:col>
      <xdr:colOff>177800</xdr:colOff>
      <xdr:row>37</xdr:row>
      <xdr:rowOff>52604</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0434300" y="6384234"/>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107911</xdr:rowOff>
    </xdr:from>
    <xdr:ext cx="599010" cy="259045"/>
    <xdr:sp macro="" textlink="">
      <xdr:nvSpPr>
        <xdr:cNvPr id="472" name="n_1mainValue【一般廃棄物処理施設】&#10;一人当たり有形固定資産（償却資産）額">
          <a:extLst>
            <a:ext uri="{FF2B5EF4-FFF2-40B4-BE49-F238E27FC236}">
              <a16:creationId xmlns:a16="http://schemas.microsoft.com/office/drawing/2014/main" id="{00000000-0008-0000-0F00-0000D8010000}"/>
            </a:ext>
          </a:extLst>
        </xdr:cNvPr>
        <xdr:cNvSpPr txBox="1"/>
      </xdr:nvSpPr>
      <xdr:spPr>
        <a:xfrm>
          <a:off x="21011095" y="6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119931</xdr:rowOff>
    </xdr:from>
    <xdr:ext cx="599010" cy="259045"/>
    <xdr:sp macro="" textlink="">
      <xdr:nvSpPr>
        <xdr:cNvPr id="473" name="n_2mainValue【一般廃棄物処理施設】&#10;一人当たり有形固定資産（償却資産）額">
          <a:extLst>
            <a:ext uri="{FF2B5EF4-FFF2-40B4-BE49-F238E27FC236}">
              <a16:creationId xmlns:a16="http://schemas.microsoft.com/office/drawing/2014/main" id="{00000000-0008-0000-0F00-0000D9010000}"/>
            </a:ext>
          </a:extLst>
        </xdr:cNvPr>
        <xdr:cNvSpPr txBox="1"/>
      </xdr:nvSpPr>
      <xdr:spPr>
        <a:xfrm>
          <a:off x="20134795" y="61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00000000-0008-0000-0F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7" name="n_1aveValue【保健センター・保健所】&#10;有形固定資産減価償却率">
          <a:extLst>
            <a:ext uri="{FF2B5EF4-FFF2-40B4-BE49-F238E27FC236}">
              <a16:creationId xmlns:a16="http://schemas.microsoft.com/office/drawing/2014/main" id="{00000000-0008-0000-0F00-0000FB01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9" name="n_2aveValue【保健センター・保健所】&#10;有形固定資産減価償却率">
          <a:extLst>
            <a:ext uri="{FF2B5EF4-FFF2-40B4-BE49-F238E27FC236}">
              <a16:creationId xmlns:a16="http://schemas.microsoft.com/office/drawing/2014/main" id="{00000000-0008-0000-0F00-0000FD010000}"/>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163104</xdr:rowOff>
    </xdr:from>
    <xdr:to>
      <xdr:col>81</xdr:col>
      <xdr:colOff>101600</xdr:colOff>
      <xdr:row>61</xdr:row>
      <xdr:rowOff>93254</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5430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163104</xdr:rowOff>
    </xdr:from>
    <xdr:to>
      <xdr:col>76</xdr:col>
      <xdr:colOff>165100</xdr:colOff>
      <xdr:row>61</xdr:row>
      <xdr:rowOff>93254</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4541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42454</xdr:rowOff>
    </xdr:from>
    <xdr:to>
      <xdr:col>81</xdr:col>
      <xdr:colOff>50800</xdr:colOff>
      <xdr:row>61</xdr:row>
      <xdr:rowOff>42454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4592300" y="10500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84381</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F00-000006020000}"/>
            </a:ext>
          </a:extLst>
        </xdr:cNvPr>
        <xdr:cNvSpPr txBox="1"/>
      </xdr:nvSpPr>
      <xdr:spPr>
        <a:xfrm>
          <a:off x="15266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4389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F00-00001E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F00-000020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F00-00002202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9" name="n_1aveValue【保健センター・保健所】&#10;一人当たり面積">
          <a:extLst>
            <a:ext uri="{FF2B5EF4-FFF2-40B4-BE49-F238E27FC236}">
              <a16:creationId xmlns:a16="http://schemas.microsoft.com/office/drawing/2014/main" id="{00000000-0008-0000-0F00-000025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51" name="n_2aveValue【保健センター・保健所】&#10;一人当たり面積">
          <a:extLst>
            <a:ext uri="{FF2B5EF4-FFF2-40B4-BE49-F238E27FC236}">
              <a16:creationId xmlns:a16="http://schemas.microsoft.com/office/drawing/2014/main" id="{00000000-0008-0000-0F00-000027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60</xdr:row>
      <xdr:rowOff>155448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20434300" y="1043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560" name="n_1mainValue【保健センター・保健所】&#10;一人当たり面積">
          <a:extLst>
            <a:ext uri="{FF2B5EF4-FFF2-40B4-BE49-F238E27FC236}">
              <a16:creationId xmlns:a16="http://schemas.microsoft.com/office/drawing/2014/main" id="{00000000-0008-0000-0F00-000030020000}"/>
            </a:ext>
          </a:extLst>
        </xdr:cNvPr>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25925</xdr:rowOff>
    </xdr:from>
    <xdr:ext cx="469744" cy="259045"/>
    <xdr:sp macro="" textlink="">
      <xdr:nvSpPr>
        <xdr:cNvPr id="561" name="n_2mainValue【保健センター・保健所】&#10;一人当たり面積">
          <a:extLst>
            <a:ext uri="{FF2B5EF4-FFF2-40B4-BE49-F238E27FC236}">
              <a16:creationId xmlns:a16="http://schemas.microsoft.com/office/drawing/2014/main" id="{00000000-0008-0000-0F00-000031020000}"/>
            </a:ext>
          </a:extLst>
        </xdr:cNvPr>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a:extLst>
            <a:ext uri="{FF2B5EF4-FFF2-40B4-BE49-F238E27FC236}">
              <a16:creationId xmlns:a16="http://schemas.microsoft.com/office/drawing/2014/main" id="{00000000-0008-0000-0F00-00005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a:extLst>
            <a:ext uri="{FF2B5EF4-FFF2-40B4-BE49-F238E27FC236}">
              <a16:creationId xmlns:a16="http://schemas.microsoft.com/office/drawing/2014/main" id="{00000000-0008-0000-0F00-00005C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a:extLst>
            <a:ext uri="{FF2B5EF4-FFF2-40B4-BE49-F238E27FC236}">
              <a16:creationId xmlns:a16="http://schemas.microsoft.com/office/drawing/2014/main" id="{00000000-0008-0000-0F00-00005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a:extLst>
            <a:ext uri="{FF2B5EF4-FFF2-40B4-BE49-F238E27FC236}">
              <a16:creationId xmlns:a16="http://schemas.microsoft.com/office/drawing/2014/main" id="{00000000-0008-0000-0F00-000060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1" name="n_1aveValue【庁舎】&#10;有形固定資産減価償却率">
          <a:extLst>
            <a:ext uri="{FF2B5EF4-FFF2-40B4-BE49-F238E27FC236}">
              <a16:creationId xmlns:a16="http://schemas.microsoft.com/office/drawing/2014/main" id="{00000000-0008-0000-0F00-000063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3" name="n_2aveValue【庁舎】&#10;有形固定資産減価償却率">
          <a:extLst>
            <a:ext uri="{FF2B5EF4-FFF2-40B4-BE49-F238E27FC236}">
              <a16:creationId xmlns:a16="http://schemas.microsoft.com/office/drawing/2014/main" id="{00000000-0008-0000-0F00-00006502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120287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4592300" y="1812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22" name="n_1mainValue【庁舎】&#10;有形固定資産減価償却率">
          <a:extLst>
            <a:ext uri="{FF2B5EF4-FFF2-40B4-BE49-F238E27FC236}">
              <a16:creationId xmlns:a16="http://schemas.microsoft.com/office/drawing/2014/main" id="{00000000-0008-0000-0F00-00006E02000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623" name="n_2mainValue【庁舎】&#10;有形固定資産減価償却率">
          <a:extLst>
            <a:ext uri="{FF2B5EF4-FFF2-40B4-BE49-F238E27FC236}">
              <a16:creationId xmlns:a16="http://schemas.microsoft.com/office/drawing/2014/main" id="{00000000-0008-0000-0F00-00006F020000}"/>
            </a:ext>
          </a:extLst>
        </xdr:cNvPr>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a:extLst>
            <a:ext uri="{FF2B5EF4-FFF2-40B4-BE49-F238E27FC236}">
              <a16:creationId xmlns:a16="http://schemas.microsoft.com/office/drawing/2014/main" id="{00000000-0008-0000-0F00-00008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a:extLst>
            <a:ext uri="{FF2B5EF4-FFF2-40B4-BE49-F238E27FC236}">
              <a16:creationId xmlns:a16="http://schemas.microsoft.com/office/drawing/2014/main" id="{00000000-0008-0000-0F00-000088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a:extLst>
            <a:ext uri="{FF2B5EF4-FFF2-40B4-BE49-F238E27FC236}">
              <a16:creationId xmlns:a16="http://schemas.microsoft.com/office/drawing/2014/main" id="{00000000-0008-0000-0F00-00008A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a:extLst>
            <a:ext uri="{FF2B5EF4-FFF2-40B4-BE49-F238E27FC236}">
              <a16:creationId xmlns:a16="http://schemas.microsoft.com/office/drawing/2014/main" id="{00000000-0008-0000-0F00-00008C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5" name="n_1aveValue【庁舎】&#10;一人当たり面積">
          <a:extLst>
            <a:ext uri="{FF2B5EF4-FFF2-40B4-BE49-F238E27FC236}">
              <a16:creationId xmlns:a16="http://schemas.microsoft.com/office/drawing/2014/main" id="{00000000-0008-0000-0F00-00008F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57" name="n_2aveValue【庁舎】&#10;一人当たり面積">
          <a:extLst>
            <a:ext uri="{FF2B5EF4-FFF2-40B4-BE49-F238E27FC236}">
              <a16:creationId xmlns:a16="http://schemas.microsoft.com/office/drawing/2014/main" id="{00000000-0008-0000-0F00-000091020000}"/>
            </a:ext>
          </a:extLst>
        </xdr:cNvPr>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80645</xdr:rowOff>
    </xdr:from>
    <xdr:to>
      <xdr:col>112</xdr:col>
      <xdr:colOff>38100</xdr:colOff>
      <xdr:row>102</xdr:row>
      <xdr:rowOff>10795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1272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99695</xdr:rowOff>
    </xdr:from>
    <xdr:to>
      <xdr:col>107</xdr:col>
      <xdr:colOff>101600</xdr:colOff>
      <xdr:row>102</xdr:row>
      <xdr:rowOff>29845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0383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131445</xdr:rowOff>
    </xdr:from>
    <xdr:to>
      <xdr:col>111</xdr:col>
      <xdr:colOff>177800</xdr:colOff>
      <xdr:row>101</xdr:row>
      <xdr:rowOff>150495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20434300" y="17447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27322</xdr:rowOff>
    </xdr:from>
    <xdr:ext cx="469744" cy="259045"/>
    <xdr:sp macro="" textlink="">
      <xdr:nvSpPr>
        <xdr:cNvPr id="666" name="n_1mainValue【庁舎】&#10;一人当たり面積">
          <a:extLst>
            <a:ext uri="{FF2B5EF4-FFF2-40B4-BE49-F238E27FC236}">
              <a16:creationId xmlns:a16="http://schemas.microsoft.com/office/drawing/2014/main" id="{00000000-0008-0000-0F00-00009A020000}"/>
            </a:ext>
          </a:extLst>
        </xdr:cNvPr>
        <xdr:cNvSpPr txBox="1"/>
      </xdr:nvSpPr>
      <xdr:spPr>
        <a:xfrm>
          <a:off x="21075727" y="1717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46372</xdr:rowOff>
    </xdr:from>
    <xdr:ext cx="469744" cy="259045"/>
    <xdr:sp macro="" textlink="">
      <xdr:nvSpPr>
        <xdr:cNvPr id="667" name="n_2mainValue【庁舎】&#10;一人当たり面積">
          <a:extLst>
            <a:ext uri="{FF2B5EF4-FFF2-40B4-BE49-F238E27FC236}">
              <a16:creationId xmlns:a16="http://schemas.microsoft.com/office/drawing/2014/main" id="{00000000-0008-0000-0F00-00009B020000}"/>
            </a:ext>
          </a:extLst>
        </xdr:cNvPr>
        <xdr:cNvSpPr txBox="1"/>
      </xdr:nvSpPr>
      <xdr:spPr>
        <a:xfrm>
          <a:off x="20199427" y="1719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endParaRPr lang="ja-JP" altLang="ja-JP" sz="1400">
            <a:effectLst/>
          </a:endParaRPr>
        </a:p>
        <a:p>
          <a:r>
            <a:rPr kumimoji="1" lang="ja-JP" altLang="ja-JP" sz="1100">
              <a:solidFill>
                <a:schemeClr val="dk1"/>
              </a:solidFill>
              <a:effectLst/>
              <a:latin typeface="+mn-lt"/>
              <a:ea typeface="+mn-ea"/>
              <a:cs typeface="+mn-cs"/>
            </a:rPr>
            <a:t>そのため、人口規模に比べ、庁舎面積が大きく、一人当たりの庁舎面積で比較した場合、類似団体の平均値を大きく上回っている。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また、各庁舎のうち最大の面積となる本庁舎は、平成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年度に建て替えを行っているため、庁舎に係る減価償却率が低くなっている。</a:t>
          </a:r>
          <a:endParaRPr lang="ja-JP" altLang="ja-JP" sz="1400">
            <a:effectLst/>
          </a:endParaRPr>
        </a:p>
        <a:p>
          <a:r>
            <a:rPr kumimoji="1" lang="ja-JP" altLang="ja-JP" sz="1100">
              <a:solidFill>
                <a:schemeClr val="dk1"/>
              </a:solidFill>
              <a:effectLst/>
              <a:latin typeface="+mn-lt"/>
              <a:ea typeface="+mn-ea"/>
              <a:cs typeface="+mn-cs"/>
            </a:rPr>
            <a:t>その他の数値は、類似団体の平均値とおおむね同程度となっている。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前年度と同数値の</a:t>
          </a:r>
          <a:r>
            <a:rPr kumimoji="1" lang="en-US" altLang="ja-JP" sz="1400">
              <a:solidFill>
                <a:schemeClr val="dk1"/>
              </a:solidFill>
              <a:effectLst/>
              <a:latin typeface="+mn-lt"/>
              <a:ea typeface="+mn-ea"/>
              <a:cs typeface="+mn-cs"/>
            </a:rPr>
            <a:t>0.26</a:t>
          </a:r>
          <a:r>
            <a:rPr kumimoji="1" lang="ja-JP" altLang="ja-JP" sz="1400">
              <a:solidFill>
                <a:schemeClr val="dk1"/>
              </a:solidFill>
              <a:effectLst/>
              <a:latin typeface="+mn-lt"/>
              <a:ea typeface="+mn-ea"/>
              <a:cs typeface="+mn-cs"/>
            </a:rPr>
            <a:t>となり、依然として類似団体平均を下回っている。</a:t>
          </a:r>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法人市民税の低迷が続き</a:t>
          </a:r>
          <a:r>
            <a:rPr kumimoji="1" lang="en-US" altLang="ja-JP" sz="1400">
              <a:solidFill>
                <a:schemeClr val="dk1"/>
              </a:solidFill>
              <a:effectLst/>
              <a:latin typeface="+mn-lt"/>
              <a:ea typeface="+mn-ea"/>
              <a:cs typeface="+mn-cs"/>
            </a:rPr>
            <a:t>15.9</a:t>
          </a:r>
          <a:r>
            <a:rPr kumimoji="1" lang="ja-JP" altLang="ja-JP" sz="1400">
              <a:solidFill>
                <a:schemeClr val="dk1"/>
              </a:solidFill>
              <a:effectLst/>
              <a:latin typeface="+mn-lt"/>
              <a:ea typeface="+mn-ea"/>
              <a:cs typeface="+mn-cs"/>
            </a:rPr>
            <a:t>％減となっているが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個人市民税収入額は</a:t>
          </a:r>
          <a:r>
            <a:rPr kumimoji="1" lang="en-US" altLang="ja-JP" sz="1400">
              <a:solidFill>
                <a:schemeClr val="dk1"/>
              </a:solidFill>
              <a:effectLst/>
              <a:latin typeface="+mn-lt"/>
              <a:ea typeface="+mn-ea"/>
              <a:cs typeface="+mn-cs"/>
            </a:rPr>
            <a:t>6.3</a:t>
          </a:r>
          <a:r>
            <a:rPr kumimoji="1" lang="ja-JP" altLang="ja-JP" sz="1400">
              <a:solidFill>
                <a:schemeClr val="dk1"/>
              </a:solidFill>
              <a:effectLst/>
              <a:latin typeface="+mn-lt"/>
              <a:ea typeface="+mn-ea"/>
              <a:cs typeface="+mn-cs"/>
            </a:rPr>
            <a:t>％増加し</a:t>
          </a:r>
          <a:r>
            <a:rPr kumimoji="1" lang="ja-JP" altLang="en-US" sz="1400">
              <a:solidFill>
                <a:schemeClr val="dk1"/>
              </a:solidFill>
              <a:effectLst/>
              <a:latin typeface="+mn-lt"/>
              <a:ea typeface="+mn-ea"/>
              <a:cs typeface="+mn-cs"/>
            </a:rPr>
            <a:t>ており、市民税</a:t>
          </a:r>
          <a:r>
            <a:rPr kumimoji="1" lang="ja-JP" altLang="ja-JP" sz="1400">
              <a:solidFill>
                <a:schemeClr val="dk1"/>
              </a:solidFill>
              <a:effectLst/>
              <a:latin typeface="+mn-lt"/>
              <a:ea typeface="+mn-ea"/>
              <a:cs typeface="+mn-cs"/>
            </a:rPr>
            <a:t>全体では</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増加した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継続して取り組んでいる歳出の抑制効果が現れていないためであるが、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月に策定した「第２期持続可能な財政運営プラン」に基づき、</a:t>
          </a:r>
          <a:r>
            <a:rPr kumimoji="1" lang="ja-JP" altLang="ja-JP" sz="1400">
              <a:solidFill>
                <a:schemeClr val="dk1"/>
              </a:solidFill>
              <a:effectLst/>
              <a:latin typeface="+mn-lt"/>
              <a:ea typeface="+mn-ea"/>
              <a:cs typeface="+mn-cs"/>
            </a:rPr>
            <a:t>今後も投資的経費の抑制と共に、起債の繰上償還や人件費の抑制等、歳出の見直しを実施し、税収の徴収率の向上</a:t>
          </a:r>
          <a:r>
            <a:rPr kumimoji="1" lang="ja-JP" altLang="en-US" sz="1400">
              <a:solidFill>
                <a:schemeClr val="dk1"/>
              </a:solidFill>
              <a:effectLst/>
              <a:latin typeface="+mn-lt"/>
              <a:ea typeface="+mn-ea"/>
              <a:cs typeface="+mn-cs"/>
            </a:rPr>
            <a:t>や新たな財源確保に取り組み</a:t>
          </a:r>
          <a:r>
            <a:rPr kumimoji="1" lang="ja-JP" altLang="ja-JP" sz="1400">
              <a:solidFill>
                <a:schemeClr val="dk1"/>
              </a:solidFill>
              <a:effectLst/>
              <a:latin typeface="+mn-lt"/>
              <a:ea typeface="+mn-ea"/>
              <a:cs typeface="+mn-cs"/>
            </a:rPr>
            <a:t>歳入確保に努める。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前年度に比べ</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ポイント上昇し、</a:t>
          </a:r>
          <a:r>
            <a:rPr kumimoji="1" lang="en-US" altLang="ja-JP" sz="1400">
              <a:solidFill>
                <a:schemeClr val="dk1"/>
              </a:solidFill>
              <a:effectLst/>
              <a:latin typeface="+mn-lt"/>
              <a:ea typeface="+mn-ea"/>
              <a:cs typeface="+mn-cs"/>
            </a:rPr>
            <a:t>97.9</a:t>
          </a:r>
          <a:r>
            <a:rPr kumimoji="1" lang="ja-JP" altLang="ja-JP" sz="1400">
              <a:solidFill>
                <a:schemeClr val="dk1"/>
              </a:solidFill>
              <a:effectLst/>
              <a:latin typeface="+mn-lt"/>
              <a:ea typeface="+mn-ea"/>
              <a:cs typeface="+mn-cs"/>
            </a:rPr>
            <a:t>％となった。これは普通交付税の減など減少したことが主な要因となっている。依然、類似団体の平均値を上回っているため、義務的経費の抑制、一般財源による歳入確保に努め、経常収支比率の低下を図る。</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80645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63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36406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123402</xdr:rowOff>
    </xdr:from>
    <xdr:to>
      <xdr:col>15</xdr:col>
      <xdr:colOff>82550</xdr:colOff>
      <xdr:row>61</xdr:row>
      <xdr:rowOff>151554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818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123402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33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1922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72602</xdr:rowOff>
    </xdr:from>
    <xdr:to>
      <xdr:col>11</xdr:col>
      <xdr:colOff>82550</xdr:colOff>
      <xdr:row>62</xdr:row>
      <xdr:rowOff>2752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158979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110719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人件費については、庄原市定員マネジメントプランに沿った定数管理により前年度より減少している。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、物件費について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地方創生加速化交付金事業の皆減や除雪事業、賦課徴収事業などの現象により、前年度比▲</a:t>
          </a:r>
          <a:r>
            <a:rPr kumimoji="1" lang="en-US" altLang="ja-JP" sz="1400">
              <a:solidFill>
                <a:schemeClr val="dk1"/>
              </a:solidFill>
              <a:effectLst/>
              <a:latin typeface="+mn-lt"/>
              <a:ea typeface="+mn-ea"/>
              <a:cs typeface="+mn-cs"/>
            </a:rPr>
            <a:t>3.1</a:t>
          </a:r>
          <a:r>
            <a:rPr kumimoji="1" lang="ja-JP" altLang="en-US" sz="1400">
              <a:solidFill>
                <a:schemeClr val="dk1"/>
              </a:solidFill>
              <a:effectLst/>
              <a:latin typeface="+mn-lt"/>
              <a:ea typeface="+mn-ea"/>
              <a:cs typeface="+mn-cs"/>
            </a:rPr>
            <a:t>％となっている。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しかし、</a:t>
          </a:r>
          <a:r>
            <a:rPr kumimoji="1" lang="ja-JP" altLang="ja-JP" sz="1400">
              <a:solidFill>
                <a:schemeClr val="dk1"/>
              </a:solidFill>
              <a:effectLst/>
              <a:latin typeface="+mn-lt"/>
              <a:ea typeface="+mn-ea"/>
              <a:cs typeface="+mn-cs"/>
            </a:rPr>
            <a:t>人口減少の影響を受けて市民１人当たりの人件費・物件費が多額となって</a:t>
          </a:r>
          <a:r>
            <a:rPr kumimoji="1" lang="ja-JP" altLang="en-US" sz="1400">
              <a:solidFill>
                <a:schemeClr val="dk1"/>
              </a:solidFill>
              <a:effectLst/>
              <a:latin typeface="+mn-lt"/>
              <a:ea typeface="+mn-ea"/>
              <a:cs typeface="+mn-cs"/>
            </a:rPr>
            <a:t>おり、また</a:t>
          </a:r>
          <a:r>
            <a:rPr kumimoji="1" lang="ja-JP" altLang="ja-JP" sz="1400">
              <a:solidFill>
                <a:schemeClr val="dk1"/>
              </a:solidFill>
              <a:effectLst/>
              <a:latin typeface="+mn-lt"/>
              <a:ea typeface="+mn-ea"/>
              <a:cs typeface="+mn-cs"/>
            </a:rPr>
            <a:t>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143520</xdr:rowOff>
    </xdr:from>
    <xdr:to>
      <xdr:col>23</xdr:col>
      <xdr:colOff>133350</xdr:colOff>
      <xdr:row>85</xdr:row>
      <xdr:rowOff>166146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16770"/>
          <a:ext cx="8382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98816</xdr:rowOff>
    </xdr:from>
    <xdr:to>
      <xdr:col>19</xdr:col>
      <xdr:colOff>133350</xdr:colOff>
      <xdr:row>85</xdr:row>
      <xdr:rowOff>143520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2066"/>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27366</xdr:rowOff>
    </xdr:from>
    <xdr:to>
      <xdr:col>15</xdr:col>
      <xdr:colOff>82550</xdr:colOff>
      <xdr:row>85</xdr:row>
      <xdr:rowOff>98816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00616"/>
          <a:ext cx="8890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134414</xdr:rowOff>
    </xdr:from>
    <xdr:to>
      <xdr:col>11</xdr:col>
      <xdr:colOff>31750</xdr:colOff>
      <xdr:row>85</xdr:row>
      <xdr:rowOff>27366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36214"/>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115346</xdr:rowOff>
    </xdr:from>
    <xdr:to>
      <xdr:col>23</xdr:col>
      <xdr:colOff>184150</xdr:colOff>
      <xdr:row>86</xdr:row>
      <xdr:rowOff>45496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87423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6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92720</xdr:rowOff>
    </xdr:from>
    <xdr:to>
      <xdr:col>19</xdr:col>
      <xdr:colOff>184150</xdr:colOff>
      <xdr:row>86</xdr:row>
      <xdr:rowOff>22870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7647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48016</xdr:rowOff>
    </xdr:from>
    <xdr:to>
      <xdr:col>15</xdr:col>
      <xdr:colOff>133350</xdr:colOff>
      <xdr:row>85</xdr:row>
      <xdr:rowOff>149616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134393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148016</xdr:rowOff>
    </xdr:from>
    <xdr:to>
      <xdr:col>11</xdr:col>
      <xdr:colOff>82550</xdr:colOff>
      <xdr:row>85</xdr:row>
      <xdr:rowOff>78166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62943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83614</xdr:rowOff>
    </xdr:from>
    <xdr:to>
      <xdr:col>7</xdr:col>
      <xdr:colOff>31750</xdr:colOff>
      <xdr:row>85</xdr:row>
      <xdr:rowOff>13764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169991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7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類似団体平均とほぼ同値となっている。</a:t>
          </a:r>
          <a:endParaRPr lang="ja-JP" altLang="ja-JP" sz="1400">
            <a:effectLst/>
          </a:endParaRPr>
        </a:p>
        <a:p>
          <a:r>
            <a:rPr kumimoji="1" lang="ja-JP" altLang="ja-JP" sz="1400">
              <a:solidFill>
                <a:schemeClr val="dk1"/>
              </a:solidFill>
              <a:effectLst/>
              <a:latin typeface="+mn-lt"/>
              <a:ea typeface="+mn-ea"/>
              <a:cs typeface="+mn-cs"/>
            </a:rPr>
            <a:t>　今後も、給料体系の見直し等や庄原市定員マネジメントプランの推進を通じ、引き続き、縮減に努める。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前年度数値を引用</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45296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平成</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日時点で合計</a:t>
          </a:r>
          <a:r>
            <a:rPr kumimoji="1" lang="en-US" altLang="ja-JP" sz="1400">
              <a:solidFill>
                <a:schemeClr val="dk1"/>
              </a:solidFill>
              <a:effectLst/>
              <a:latin typeface="+mn-lt"/>
              <a:ea typeface="+mn-ea"/>
              <a:cs typeface="+mn-cs"/>
            </a:rPr>
            <a:t>513</a:t>
          </a:r>
          <a:r>
            <a:rPr kumimoji="1" lang="ja-JP" altLang="ja-JP" sz="1400">
              <a:solidFill>
                <a:schemeClr val="dk1"/>
              </a:solidFill>
              <a:effectLst/>
              <a:latin typeface="+mn-lt"/>
              <a:ea typeface="+mn-ea"/>
              <a:cs typeface="+mn-cs"/>
            </a:rPr>
            <a:t>人を目指し職員削減に努める。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43966</xdr:rowOff>
    </xdr:from>
    <xdr:to>
      <xdr:col>81</xdr:col>
      <xdr:colOff>44450</xdr:colOff>
      <xdr:row>64</xdr:row>
      <xdr:rowOff>72692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16766"/>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25581</xdr:rowOff>
    </xdr:from>
    <xdr:to>
      <xdr:col>77</xdr:col>
      <xdr:colOff>44450</xdr:colOff>
      <xdr:row>64</xdr:row>
      <xdr:rowOff>43966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983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11793</xdr:rowOff>
    </xdr:from>
    <xdr:to>
      <xdr:col>72</xdr:col>
      <xdr:colOff>203200</xdr:colOff>
      <xdr:row>64</xdr:row>
      <xdr:rowOff>25581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168305</xdr:rowOff>
    </xdr:from>
    <xdr:to>
      <xdr:col>68</xdr:col>
      <xdr:colOff>152400</xdr:colOff>
      <xdr:row>64</xdr:row>
      <xdr:rowOff>11793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696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21892</xdr:rowOff>
    </xdr:from>
    <xdr:to>
      <xdr:col>81</xdr:col>
      <xdr:colOff>95250</xdr:colOff>
      <xdr:row>64</xdr:row>
      <xdr:rowOff>123492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165419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164616</xdr:rowOff>
    </xdr:from>
    <xdr:to>
      <xdr:col>77</xdr:col>
      <xdr:colOff>95250</xdr:colOff>
      <xdr:row>64</xdr:row>
      <xdr:rowOff>94766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79543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146231</xdr:rowOff>
    </xdr:from>
    <xdr:to>
      <xdr:col>73</xdr:col>
      <xdr:colOff>44450</xdr:colOff>
      <xdr:row>64</xdr:row>
      <xdr:rowOff>76381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61158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132443</xdr:rowOff>
    </xdr:from>
    <xdr:to>
      <xdr:col>68</xdr:col>
      <xdr:colOff>203200</xdr:colOff>
      <xdr:row>64</xdr:row>
      <xdr:rowOff>62593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47370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117505</xdr:rowOff>
    </xdr:from>
    <xdr:to>
      <xdr:col>64</xdr:col>
      <xdr:colOff>152400</xdr:colOff>
      <xdr:row>64</xdr:row>
      <xdr:rowOff>47655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32432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昨年度に比べて</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ポイント改善したが、まだ類似団体を上回っている。</a:t>
          </a:r>
          <a:endParaRPr lang="ja-JP" altLang="ja-JP" sz="1400">
            <a:effectLst/>
          </a:endParaRPr>
        </a:p>
        <a:p>
          <a:r>
            <a:rPr kumimoji="1" lang="ja-JP" altLang="ja-JP" sz="14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140653</xdr:rowOff>
    </xdr:from>
    <xdr:to>
      <xdr:col>81</xdr:col>
      <xdr:colOff>44450</xdr:colOff>
      <xdr:row>37</xdr:row>
      <xdr:rowOff>152717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48430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152717</xdr:rowOff>
    </xdr:from>
    <xdr:to>
      <xdr:col>77</xdr:col>
      <xdr:colOff>44450</xdr:colOff>
      <xdr:row>38</xdr:row>
      <xdr:rowOff>3387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9636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35560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51646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89853</xdr:rowOff>
    </xdr:from>
    <xdr:to>
      <xdr:col>81</xdr:col>
      <xdr:colOff>95250</xdr:colOff>
      <xdr:row>38</xdr:row>
      <xdr:rowOff>20003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61930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0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101917</xdr:rowOff>
    </xdr:from>
    <xdr:to>
      <xdr:col>77</xdr:col>
      <xdr:colOff>95250</xdr:colOff>
      <xdr:row>38</xdr:row>
      <xdr:rowOff>32068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16845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3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38964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71137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87223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昨年度に比べて、</a:t>
          </a:r>
          <a:r>
            <a:rPr kumimoji="1" lang="en-US" altLang="ja-JP" sz="1400">
              <a:solidFill>
                <a:schemeClr val="dk1"/>
              </a:solidFill>
              <a:effectLst/>
              <a:latin typeface="+mn-lt"/>
              <a:ea typeface="+mn-ea"/>
              <a:cs typeface="+mn-cs"/>
            </a:rPr>
            <a:t>7.1</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上昇</a:t>
          </a:r>
          <a:r>
            <a:rPr kumimoji="1" lang="ja-JP" altLang="ja-JP" sz="1400">
              <a:solidFill>
                <a:schemeClr val="dk1"/>
              </a:solidFill>
              <a:effectLst/>
              <a:latin typeface="+mn-lt"/>
              <a:ea typeface="+mn-ea"/>
              <a:cs typeface="+mn-cs"/>
            </a:rPr>
            <a:t>した。要因としては、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年度に実施した健康増進施設整備事業や斎場整備事業、道路整備事業の実施による仔細発行額の増加によるものである。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依然として類似団体平均を大きく上回っているので、今後も後世への将来負担の軽減のために、</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公債費負担適正化計画に沿った</a:t>
          </a:r>
          <a:r>
            <a:rPr kumimoji="1" lang="ja-JP" altLang="en-US" sz="1400">
              <a:solidFill>
                <a:schemeClr val="dk1"/>
              </a:solidFill>
              <a:effectLst/>
              <a:latin typeface="+mn-lt"/>
              <a:ea typeface="+mn-ea"/>
              <a:cs typeface="+mn-cs"/>
            </a:rPr>
            <a:t>計画的な</a:t>
          </a:r>
          <a:r>
            <a:rPr kumimoji="1" lang="ja-JP" altLang="ja-JP" sz="1400">
              <a:solidFill>
                <a:schemeClr val="dk1"/>
              </a:solidFill>
              <a:effectLst/>
              <a:latin typeface="+mn-lt"/>
              <a:ea typeface="+mn-ea"/>
              <a:cs typeface="+mn-cs"/>
            </a:rPr>
            <a:t>借入の実施と、任意の繰上償還を含めた地方債残高の縮小</a:t>
          </a:r>
          <a:r>
            <a:rPr kumimoji="1" lang="ja-JP" altLang="en-US" sz="1400">
              <a:solidFill>
                <a:schemeClr val="dk1"/>
              </a:solidFill>
              <a:effectLst/>
              <a:latin typeface="+mn-lt"/>
              <a:ea typeface="+mn-ea"/>
              <a:cs typeface="+mn-cs"/>
            </a:rPr>
            <a:t>に努め</a:t>
          </a:r>
          <a:r>
            <a:rPr kumimoji="1" lang="ja-JP" altLang="ja-JP" sz="1400">
              <a:solidFill>
                <a:schemeClr val="dk1"/>
              </a:solidFill>
              <a:effectLst/>
              <a:latin typeface="+mn-lt"/>
              <a:ea typeface="+mn-ea"/>
              <a:cs typeface="+mn-cs"/>
            </a:rPr>
            <a:t>、財政健全化を図る。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163360</xdr:rowOff>
    </xdr:from>
    <xdr:to>
      <xdr:col>81</xdr:col>
      <xdr:colOff>44450</xdr:colOff>
      <xdr:row>16</xdr:row>
      <xdr:rowOff>9042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735110"/>
          <a:ext cx="8382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163360</xdr:rowOff>
    </xdr:from>
    <xdr:to>
      <xdr:col>77</xdr:col>
      <xdr:colOff>44450</xdr:colOff>
      <xdr:row>16</xdr:row>
      <xdr:rowOff>5664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35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5664</xdr:rowOff>
    </xdr:from>
    <xdr:to>
      <xdr:col>72</xdr:col>
      <xdr:colOff>203200</xdr:colOff>
      <xdr:row>16</xdr:row>
      <xdr:rowOff>20866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4886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20866</xdr:rowOff>
    </xdr:from>
    <xdr:to>
      <xdr:col>68</xdr:col>
      <xdr:colOff>152400</xdr:colOff>
      <xdr:row>16</xdr:row>
      <xdr:rowOff>33414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6406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129692</xdr:rowOff>
    </xdr:from>
    <xdr:to>
      <xdr:col>81</xdr:col>
      <xdr:colOff>95250</xdr:colOff>
      <xdr:row>16</xdr:row>
      <xdr:rowOff>59842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101769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112560</xdr:rowOff>
    </xdr:from>
    <xdr:to>
      <xdr:col>77</xdr:col>
      <xdr:colOff>95250</xdr:colOff>
      <xdr:row>16</xdr:row>
      <xdr:rowOff>42710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27487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7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126314</xdr:rowOff>
    </xdr:from>
    <xdr:to>
      <xdr:col>73</xdr:col>
      <xdr:colOff>44450</xdr:colOff>
      <xdr:row>16</xdr:row>
      <xdr:rowOff>56464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41241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141516</xdr:rowOff>
    </xdr:from>
    <xdr:to>
      <xdr:col>68</xdr:col>
      <xdr:colOff>203200</xdr:colOff>
      <xdr:row>16</xdr:row>
      <xdr:rowOff>71666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56443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9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154064</xdr:rowOff>
    </xdr:from>
    <xdr:to>
      <xdr:col>64</xdr:col>
      <xdr:colOff>152400</xdr:colOff>
      <xdr:row>16</xdr:row>
      <xdr:rowOff>84214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68991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また、旧市町毎にある公共施設・保育所</a:t>
          </a:r>
          <a:r>
            <a:rPr kumimoji="1" lang="ja-JP" altLang="en-US" sz="1400">
              <a:solidFill>
                <a:schemeClr val="dk1"/>
              </a:solidFill>
              <a:effectLst/>
              <a:latin typeface="+mn-lt"/>
              <a:ea typeface="+mn-ea"/>
              <a:cs typeface="+mn-cs"/>
            </a:rPr>
            <a:t>等の維持管理経費、小中学生の通学にかかる経費、</a:t>
          </a:r>
          <a:r>
            <a:rPr kumimoji="1" lang="ja-JP" altLang="ja-JP" sz="1400">
              <a:solidFill>
                <a:schemeClr val="dk1"/>
              </a:solidFill>
              <a:effectLst/>
              <a:latin typeface="+mn-lt"/>
              <a:ea typeface="+mn-ea"/>
              <a:cs typeface="+mn-cs"/>
            </a:rPr>
            <a:t>指定管理者制度の活用</a:t>
          </a:r>
          <a:r>
            <a:rPr kumimoji="1" lang="ja-JP" altLang="en-US" sz="1400">
              <a:solidFill>
                <a:schemeClr val="dk1"/>
              </a:solidFill>
              <a:effectLst/>
              <a:latin typeface="+mn-lt"/>
              <a:ea typeface="+mn-ea"/>
              <a:cs typeface="+mn-cs"/>
            </a:rPr>
            <a:t>による</a:t>
          </a:r>
          <a:r>
            <a:rPr kumimoji="1" lang="ja-JP" altLang="ja-JP" sz="1400">
              <a:solidFill>
                <a:schemeClr val="dk1"/>
              </a:solidFill>
              <a:effectLst/>
              <a:latin typeface="+mn-lt"/>
              <a:ea typeface="+mn-ea"/>
              <a:cs typeface="+mn-cs"/>
            </a:rPr>
            <a:t>影響</a:t>
          </a:r>
          <a:r>
            <a:rPr kumimoji="1" lang="ja-JP" altLang="en-US" sz="1400">
              <a:solidFill>
                <a:schemeClr val="dk1"/>
              </a:solidFill>
              <a:effectLst/>
              <a:latin typeface="+mn-lt"/>
              <a:ea typeface="+mn-ea"/>
              <a:cs typeface="+mn-cs"/>
            </a:rPr>
            <a:t>などが大きな要因であり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ポイント上昇している。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17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10136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59</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10016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年度に定めた一般会計基本方針に沿った繰出しを行い、特別会計の健全化を進め、繰出金の適正化に努める。</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64951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620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64951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19231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158024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568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今後は、平成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年度に策定した「第２期持続可能な財政運営プラン」に基づき、補助金の見直しを行うこと</a:t>
          </a:r>
          <a:r>
            <a:rPr kumimoji="1" lang="ja-JP" altLang="ja-JP" sz="1400">
              <a:solidFill>
                <a:schemeClr val="dk1"/>
              </a:solidFill>
              <a:effectLst/>
              <a:latin typeface="+mn-lt"/>
              <a:ea typeface="+mn-ea"/>
              <a:cs typeface="+mn-cs"/>
            </a:rPr>
            <a:t>等により、経費の縮減に努めていく。</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113284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年度をピークに減少に転じており、平成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年度決算から</a:t>
          </a:r>
          <a:r>
            <a:rPr kumimoji="1" lang="en-US" altLang="ja-JP" sz="1400">
              <a:solidFill>
                <a:schemeClr val="dk1"/>
              </a:solidFill>
              <a:effectLst/>
              <a:latin typeface="+mn-lt"/>
              <a:ea typeface="+mn-ea"/>
              <a:cs typeface="+mn-cs"/>
            </a:rPr>
            <a:t>18.0</a:t>
          </a:r>
          <a:r>
            <a:rPr kumimoji="1" lang="ja-JP" altLang="ja-JP" sz="1400">
              <a:solidFill>
                <a:schemeClr val="dk1"/>
              </a:solidFill>
              <a:effectLst/>
              <a:latin typeface="+mn-lt"/>
              <a:ea typeface="+mn-ea"/>
              <a:cs typeface="+mn-cs"/>
            </a:rPr>
            <a:t>％を下回り、平成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年度決算では</a:t>
          </a:r>
          <a:r>
            <a:rPr kumimoji="1" lang="en-US" altLang="ja-JP" sz="1400">
              <a:solidFill>
                <a:schemeClr val="dk1"/>
              </a:solidFill>
              <a:effectLst/>
              <a:latin typeface="+mn-lt"/>
              <a:ea typeface="+mn-ea"/>
              <a:cs typeface="+mn-cs"/>
            </a:rPr>
            <a:t>15.1</a:t>
          </a:r>
          <a:r>
            <a:rPr kumimoji="1" lang="ja-JP" altLang="ja-JP" sz="1400">
              <a:solidFill>
                <a:schemeClr val="dk1"/>
              </a:solidFill>
              <a:effectLst/>
              <a:latin typeface="+mn-lt"/>
              <a:ea typeface="+mn-ea"/>
              <a:cs typeface="+mn-cs"/>
            </a:rPr>
            <a:t>％と改善している。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990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167005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00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14605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25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xdr:rowOff>
    </xdr:from>
    <xdr:to>
      <xdr:col>11</xdr:col>
      <xdr:colOff>9525</xdr:colOff>
      <xdr:row>76</xdr:row>
      <xdr:rowOff>22225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44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89535</xdr:rowOff>
    </xdr:from>
    <xdr:to>
      <xdr:col>24</xdr:col>
      <xdr:colOff>76200</xdr:colOff>
      <xdr:row>76</xdr:row>
      <xdr:rowOff>19686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61612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31132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135255</xdr:rowOff>
    </xdr:from>
    <xdr:to>
      <xdr:col>11</xdr:col>
      <xdr:colOff>60325</xdr:colOff>
      <xdr:row>76</xdr:row>
      <xdr:rowOff>65405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50182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142875</xdr:rowOff>
    </xdr:from>
    <xdr:to>
      <xdr:col>6</xdr:col>
      <xdr:colOff>171450</xdr:colOff>
      <xdr:row>76</xdr:row>
      <xdr:rowOff>73025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57802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社会保障関係経費の増加に伴う扶助費の上昇傾向等々に伴い、前年度と比較して</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153670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5080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111761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119397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66078</xdr:rowOff>
    </xdr:from>
    <xdr:to>
      <xdr:col>29</xdr:col>
      <xdr:colOff>127000</xdr:colOff>
      <xdr:row>15</xdr:row>
      <xdr:rowOff>126733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5453"/>
          <a:ext cx="6477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96164</xdr:rowOff>
    </xdr:from>
    <xdr:to>
      <xdr:col>26</xdr:col>
      <xdr:colOff>50800</xdr:colOff>
      <xdr:row>15</xdr:row>
      <xdr:rowOff>126733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15539"/>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96164</xdr:rowOff>
    </xdr:from>
    <xdr:to>
      <xdr:col>22</xdr:col>
      <xdr:colOff>114300</xdr:colOff>
      <xdr:row>15</xdr:row>
      <xdr:rowOff>112332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5539"/>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112332</xdr:rowOff>
    </xdr:from>
    <xdr:to>
      <xdr:col>18</xdr:col>
      <xdr:colOff>177800</xdr:colOff>
      <xdr:row>15</xdr:row>
      <xdr:rowOff>163919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1707"/>
          <a:ext cx="6985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15278</xdr:rowOff>
    </xdr:from>
    <xdr:to>
      <xdr:col>29</xdr:col>
      <xdr:colOff>177800</xdr:colOff>
      <xdr:row>15</xdr:row>
      <xdr:rowOff>116878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31805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75933</xdr:rowOff>
    </xdr:from>
    <xdr:to>
      <xdr:col>26</xdr:col>
      <xdr:colOff>101600</xdr:colOff>
      <xdr:row>16</xdr:row>
      <xdr:rowOff>6083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45364</xdr:rowOff>
    </xdr:from>
    <xdr:to>
      <xdr:col>22</xdr:col>
      <xdr:colOff>165100</xdr:colOff>
      <xdr:row>15</xdr:row>
      <xdr:rowOff>146964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157141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61532</xdr:rowOff>
    </xdr:from>
    <xdr:to>
      <xdr:col>19</xdr:col>
      <xdr:colOff>38100</xdr:colOff>
      <xdr:row>15</xdr:row>
      <xdr:rowOff>163132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113119</xdr:rowOff>
    </xdr:from>
    <xdr:to>
      <xdr:col>15</xdr:col>
      <xdr:colOff>101600</xdr:colOff>
      <xdr:row>16</xdr:row>
      <xdr:rowOff>43269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87882</xdr:rowOff>
    </xdr:from>
    <xdr:to>
      <xdr:col>29</xdr:col>
      <xdr:colOff>127000</xdr:colOff>
      <xdr:row>37</xdr:row>
      <xdr:rowOff>87936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12582"/>
          <a:ext cx="647700" cy="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59206</xdr:rowOff>
    </xdr:from>
    <xdr:to>
      <xdr:col>26</xdr:col>
      <xdr:colOff>50800</xdr:colOff>
      <xdr:row>37</xdr:row>
      <xdr:rowOff>87882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8390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42313</xdr:rowOff>
    </xdr:from>
    <xdr:to>
      <xdr:col>22</xdr:col>
      <xdr:colOff>114300</xdr:colOff>
      <xdr:row>37</xdr:row>
      <xdr:rowOff>59206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67013"/>
          <a:ext cx="698500" cy="1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16856</xdr:rowOff>
    </xdr:from>
    <xdr:to>
      <xdr:col>18</xdr:col>
      <xdr:colOff>177800</xdr:colOff>
      <xdr:row>37</xdr:row>
      <xdr:rowOff>42313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41556"/>
          <a:ext cx="698500" cy="2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37136</xdr:rowOff>
    </xdr:from>
    <xdr:to>
      <xdr:col>29</xdr:col>
      <xdr:colOff>177800</xdr:colOff>
      <xdr:row>37</xdr:row>
      <xdr:rowOff>138736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53663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0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37082</xdr:rowOff>
    </xdr:from>
    <xdr:to>
      <xdr:col>26</xdr:col>
      <xdr:colOff>101600</xdr:colOff>
      <xdr:row>37</xdr:row>
      <xdr:rowOff>138682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8406</xdr:rowOff>
    </xdr:from>
    <xdr:to>
      <xdr:col>22</xdr:col>
      <xdr:colOff>165100</xdr:colOff>
      <xdr:row>37</xdr:row>
      <xdr:rowOff>110006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291633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162963</xdr:rowOff>
    </xdr:from>
    <xdr:to>
      <xdr:col>19</xdr:col>
      <xdr:colOff>38100</xdr:colOff>
      <xdr:row>37</xdr:row>
      <xdr:rowOff>93113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274740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8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137506</xdr:rowOff>
    </xdr:from>
    <xdr:to>
      <xdr:col>15</xdr:col>
      <xdr:colOff>101600</xdr:colOff>
      <xdr:row>37</xdr:row>
      <xdr:rowOff>67656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9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72784</xdr:rowOff>
    </xdr:from>
    <xdr:to>
      <xdr:col>24</xdr:col>
      <xdr:colOff>63500</xdr:colOff>
      <xdr:row>33</xdr:row>
      <xdr:rowOff>90246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0634"/>
          <a:ext cx="8382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61989</xdr:rowOff>
    </xdr:from>
    <xdr:to>
      <xdr:col>19</xdr:col>
      <xdr:colOff>177800</xdr:colOff>
      <xdr:row>33</xdr:row>
      <xdr:rowOff>90246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19839"/>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61989</xdr:rowOff>
    </xdr:from>
    <xdr:to>
      <xdr:col>15</xdr:col>
      <xdr:colOff>50800</xdr:colOff>
      <xdr:row>33</xdr:row>
      <xdr:rowOff>87579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9839"/>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87579</xdr:rowOff>
    </xdr:from>
    <xdr:to>
      <xdr:col>10</xdr:col>
      <xdr:colOff>114300</xdr:colOff>
      <xdr:row>33</xdr:row>
      <xdr:rowOff>94247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542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21984</xdr:rowOff>
    </xdr:from>
    <xdr:to>
      <xdr:col>24</xdr:col>
      <xdr:colOff>114300</xdr:colOff>
      <xdr:row>33</xdr:row>
      <xdr:rowOff>123584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44861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39446</xdr:rowOff>
    </xdr:from>
    <xdr:to>
      <xdr:col>20</xdr:col>
      <xdr:colOff>38100</xdr:colOff>
      <xdr:row>33</xdr:row>
      <xdr:rowOff>141046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157573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11189</xdr:rowOff>
    </xdr:from>
    <xdr:to>
      <xdr:col>15</xdr:col>
      <xdr:colOff>101600</xdr:colOff>
      <xdr:row>33</xdr:row>
      <xdr:rowOff>112789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129316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36779</xdr:rowOff>
    </xdr:from>
    <xdr:to>
      <xdr:col>10</xdr:col>
      <xdr:colOff>165100</xdr:colOff>
      <xdr:row>33</xdr:row>
      <xdr:rowOff>138379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154906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43447</xdr:rowOff>
    </xdr:from>
    <xdr:to>
      <xdr:col>6</xdr:col>
      <xdr:colOff>38100</xdr:colOff>
      <xdr:row>33</xdr:row>
      <xdr:rowOff>145047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161574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3759</xdr:rowOff>
    </xdr:from>
    <xdr:to>
      <xdr:col>24</xdr:col>
      <xdr:colOff>63500</xdr:colOff>
      <xdr:row>53</xdr:row>
      <xdr:rowOff>20383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090609"/>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3759</xdr:rowOff>
    </xdr:from>
    <xdr:to>
      <xdr:col>19</xdr:col>
      <xdr:colOff>177800</xdr:colOff>
      <xdr:row>53</xdr:row>
      <xdr:rowOff>93599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90609"/>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93599</xdr:rowOff>
    </xdr:from>
    <xdr:to>
      <xdr:col>15</xdr:col>
      <xdr:colOff>50800</xdr:colOff>
      <xdr:row>54</xdr:row>
      <xdr:rowOff>18111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80449"/>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18111</xdr:rowOff>
    </xdr:from>
    <xdr:to>
      <xdr:col>10</xdr:col>
      <xdr:colOff>114300</xdr:colOff>
      <xdr:row>54</xdr:row>
      <xdr:rowOff>91707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76411"/>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141033</xdr:rowOff>
    </xdr:from>
    <xdr:to>
      <xdr:col>24</xdr:col>
      <xdr:colOff>114300</xdr:colOff>
      <xdr:row>53</xdr:row>
      <xdr:rowOff>71183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163910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124409</xdr:rowOff>
    </xdr:from>
    <xdr:to>
      <xdr:col>20</xdr:col>
      <xdr:colOff>38100</xdr:colOff>
      <xdr:row>53</xdr:row>
      <xdr:rowOff>54559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71086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81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42799</xdr:rowOff>
    </xdr:from>
    <xdr:to>
      <xdr:col>15</xdr:col>
      <xdr:colOff>101600</xdr:colOff>
      <xdr:row>53</xdr:row>
      <xdr:rowOff>144399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160926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90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138761</xdr:rowOff>
    </xdr:from>
    <xdr:to>
      <xdr:col>10</xdr:col>
      <xdr:colOff>165100</xdr:colOff>
      <xdr:row>54</xdr:row>
      <xdr:rowOff>68911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85438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00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40907</xdr:rowOff>
    </xdr:from>
    <xdr:to>
      <xdr:col>6</xdr:col>
      <xdr:colOff>38100</xdr:colOff>
      <xdr:row>54</xdr:row>
      <xdr:rowOff>142507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159034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169875</xdr:rowOff>
    </xdr:from>
    <xdr:to>
      <xdr:col>24</xdr:col>
      <xdr:colOff>63500</xdr:colOff>
      <xdr:row>79</xdr:row>
      <xdr:rowOff>4998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42975"/>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168942</xdr:rowOff>
    </xdr:from>
    <xdr:to>
      <xdr:col>19</xdr:col>
      <xdr:colOff>177800</xdr:colOff>
      <xdr:row>79</xdr:row>
      <xdr:rowOff>4998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4204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161683</xdr:rowOff>
    </xdr:from>
    <xdr:to>
      <xdr:col>15</xdr:col>
      <xdr:colOff>50800</xdr:colOff>
      <xdr:row>78</xdr:row>
      <xdr:rowOff>168942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3478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161683</xdr:rowOff>
    </xdr:from>
    <xdr:to>
      <xdr:col>10</xdr:col>
      <xdr:colOff>114300</xdr:colOff>
      <xdr:row>79</xdr:row>
      <xdr:rowOff>3378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478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119075</xdr:rowOff>
    </xdr:from>
    <xdr:to>
      <xdr:col>24</xdr:col>
      <xdr:colOff>114300</xdr:colOff>
      <xdr:row>79</xdr:row>
      <xdr:rowOff>49225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34002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125648</xdr:rowOff>
    </xdr:from>
    <xdr:to>
      <xdr:col>20</xdr:col>
      <xdr:colOff>38100</xdr:colOff>
      <xdr:row>79</xdr:row>
      <xdr:rowOff>55798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118142</xdr:rowOff>
    </xdr:from>
    <xdr:to>
      <xdr:col>15</xdr:col>
      <xdr:colOff>101600</xdr:colOff>
      <xdr:row>79</xdr:row>
      <xdr:rowOff>48292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39419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110883</xdr:rowOff>
    </xdr:from>
    <xdr:to>
      <xdr:col>10</xdr:col>
      <xdr:colOff>165100</xdr:colOff>
      <xdr:row>79</xdr:row>
      <xdr:rowOff>41033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32160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124028</xdr:rowOff>
    </xdr:from>
    <xdr:to>
      <xdr:col>6</xdr:col>
      <xdr:colOff>38100</xdr:colOff>
      <xdr:row>79</xdr:row>
      <xdr:rowOff>54178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45305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134429</xdr:rowOff>
    </xdr:from>
    <xdr:to>
      <xdr:col>24</xdr:col>
      <xdr:colOff>63500</xdr:colOff>
      <xdr:row>95</xdr:row>
      <xdr:rowOff>152476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22179"/>
          <a:ext cx="8382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134429</xdr:rowOff>
    </xdr:from>
    <xdr:to>
      <xdr:col>19</xdr:col>
      <xdr:colOff>177800</xdr:colOff>
      <xdr:row>96</xdr:row>
      <xdr:rowOff>78676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2217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78676</xdr:rowOff>
    </xdr:from>
    <xdr:to>
      <xdr:col>15</xdr:col>
      <xdr:colOff>50800</xdr:colOff>
      <xdr:row>96</xdr:row>
      <xdr:rowOff>95135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3787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95135</xdr:rowOff>
    </xdr:from>
    <xdr:to>
      <xdr:col>10</xdr:col>
      <xdr:colOff>114300</xdr:colOff>
      <xdr:row>97</xdr:row>
      <xdr:rowOff>13360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54335"/>
          <a:ext cx="8890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101676</xdr:rowOff>
    </xdr:from>
    <xdr:to>
      <xdr:col>24</xdr:col>
      <xdr:colOff>114300</xdr:colOff>
      <xdr:row>96</xdr:row>
      <xdr:rowOff>31826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124553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83629</xdr:rowOff>
    </xdr:from>
    <xdr:to>
      <xdr:col>20</xdr:col>
      <xdr:colOff>38100</xdr:colOff>
      <xdr:row>96</xdr:row>
      <xdr:rowOff>13779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30306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27876</xdr:rowOff>
    </xdr:from>
    <xdr:to>
      <xdr:col>15</xdr:col>
      <xdr:colOff>101600</xdr:colOff>
      <xdr:row>96</xdr:row>
      <xdr:rowOff>129476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146003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44335</xdr:rowOff>
    </xdr:from>
    <xdr:to>
      <xdr:col>10</xdr:col>
      <xdr:colOff>165100</xdr:colOff>
      <xdr:row>96</xdr:row>
      <xdr:rowOff>145935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162462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134010</xdr:rowOff>
    </xdr:from>
    <xdr:to>
      <xdr:col>6</xdr:col>
      <xdr:colOff>38100</xdr:colOff>
      <xdr:row>97</xdr:row>
      <xdr:rowOff>64160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54196</xdr:rowOff>
    </xdr:from>
    <xdr:to>
      <xdr:col>55</xdr:col>
      <xdr:colOff>0</xdr:colOff>
      <xdr:row>34</xdr:row>
      <xdr:rowOff>121168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83496"/>
          <a:ext cx="8382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89873</xdr:rowOff>
    </xdr:from>
    <xdr:to>
      <xdr:col>50</xdr:col>
      <xdr:colOff>114300</xdr:colOff>
      <xdr:row>34</xdr:row>
      <xdr:rowOff>121168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19173"/>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58509</xdr:rowOff>
    </xdr:from>
    <xdr:to>
      <xdr:col>45</xdr:col>
      <xdr:colOff>177800</xdr:colOff>
      <xdr:row>34</xdr:row>
      <xdr:rowOff>89873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887809"/>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58509</xdr:rowOff>
    </xdr:from>
    <xdr:to>
      <xdr:col>41</xdr:col>
      <xdr:colOff>50800</xdr:colOff>
      <xdr:row>34</xdr:row>
      <xdr:rowOff>167452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87809"/>
          <a:ext cx="889000" cy="10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3396</xdr:rowOff>
    </xdr:from>
    <xdr:to>
      <xdr:col>55</xdr:col>
      <xdr:colOff>50800</xdr:colOff>
      <xdr:row>34</xdr:row>
      <xdr:rowOff>104996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26273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70368</xdr:rowOff>
    </xdr:from>
    <xdr:to>
      <xdr:col>50</xdr:col>
      <xdr:colOff>165100</xdr:colOff>
      <xdr:row>35</xdr:row>
      <xdr:rowOff>518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17045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39073</xdr:rowOff>
    </xdr:from>
    <xdr:to>
      <xdr:col>46</xdr:col>
      <xdr:colOff>38100</xdr:colOff>
      <xdr:row>34</xdr:row>
      <xdr:rowOff>140673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157200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4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7709</xdr:rowOff>
    </xdr:from>
    <xdr:to>
      <xdr:col>41</xdr:col>
      <xdr:colOff>101600</xdr:colOff>
      <xdr:row>34</xdr:row>
      <xdr:rowOff>109309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125836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1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116652</xdr:rowOff>
    </xdr:from>
    <xdr:to>
      <xdr:col>36</xdr:col>
      <xdr:colOff>165100</xdr:colOff>
      <xdr:row>35</xdr:row>
      <xdr:rowOff>46802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63329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62054</xdr:rowOff>
    </xdr:from>
    <xdr:to>
      <xdr:col>55</xdr:col>
      <xdr:colOff>0</xdr:colOff>
      <xdr:row>55</xdr:row>
      <xdr:rowOff>126167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20354"/>
          <a:ext cx="8382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75390</xdr:rowOff>
    </xdr:from>
    <xdr:to>
      <xdr:col>50</xdr:col>
      <xdr:colOff>114300</xdr:colOff>
      <xdr:row>55</xdr:row>
      <xdr:rowOff>126167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05140"/>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75390</xdr:rowOff>
    </xdr:from>
    <xdr:to>
      <xdr:col>45</xdr:col>
      <xdr:colOff>177800</xdr:colOff>
      <xdr:row>55</xdr:row>
      <xdr:rowOff>115222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05140"/>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71476</xdr:rowOff>
    </xdr:from>
    <xdr:to>
      <xdr:col>41</xdr:col>
      <xdr:colOff>50800</xdr:colOff>
      <xdr:row>55</xdr:row>
      <xdr:rowOff>115222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01226"/>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11254</xdr:rowOff>
    </xdr:from>
    <xdr:to>
      <xdr:col>55</xdr:col>
      <xdr:colOff>50800</xdr:colOff>
      <xdr:row>54</xdr:row>
      <xdr:rowOff>112854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34131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2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75367</xdr:rowOff>
    </xdr:from>
    <xdr:to>
      <xdr:col>50</xdr:col>
      <xdr:colOff>165100</xdr:colOff>
      <xdr:row>56</xdr:row>
      <xdr:rowOff>5517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22044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24590</xdr:rowOff>
    </xdr:from>
    <xdr:to>
      <xdr:col>46</xdr:col>
      <xdr:colOff>38100</xdr:colOff>
      <xdr:row>55</xdr:row>
      <xdr:rowOff>126190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142717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64422</xdr:rowOff>
    </xdr:from>
    <xdr:to>
      <xdr:col>41</xdr:col>
      <xdr:colOff>101600</xdr:colOff>
      <xdr:row>55</xdr:row>
      <xdr:rowOff>166022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11099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20676</xdr:rowOff>
    </xdr:from>
    <xdr:to>
      <xdr:col>36</xdr:col>
      <xdr:colOff>165100</xdr:colOff>
      <xdr:row>55</xdr:row>
      <xdr:rowOff>122276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138803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104854</xdr:rowOff>
    </xdr:from>
    <xdr:to>
      <xdr:col>55</xdr:col>
      <xdr:colOff>0</xdr:colOff>
      <xdr:row>78</xdr:row>
      <xdr:rowOff>161527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77954"/>
          <a:ext cx="8382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65056</xdr:rowOff>
    </xdr:from>
    <xdr:to>
      <xdr:col>50</xdr:col>
      <xdr:colOff>114300</xdr:colOff>
      <xdr:row>78</xdr:row>
      <xdr:rowOff>161527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95256"/>
          <a:ext cx="889000" cy="4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108175</xdr:rowOff>
    </xdr:from>
    <xdr:to>
      <xdr:col>45</xdr:col>
      <xdr:colOff>177800</xdr:colOff>
      <xdr:row>76</xdr:row>
      <xdr:rowOff>65056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66925"/>
          <a:ext cx="889000" cy="12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54054</xdr:rowOff>
    </xdr:from>
    <xdr:to>
      <xdr:col>55</xdr:col>
      <xdr:colOff>50800</xdr:colOff>
      <xdr:row>78</xdr:row>
      <xdr:rowOff>155654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32481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110727</xdr:rowOff>
    </xdr:from>
    <xdr:to>
      <xdr:col>50</xdr:col>
      <xdr:colOff>165100</xdr:colOff>
      <xdr:row>79</xdr:row>
      <xdr:rowOff>40877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32004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14256</xdr:rowOff>
    </xdr:from>
    <xdr:to>
      <xdr:col>46</xdr:col>
      <xdr:colOff>38100</xdr:colOff>
      <xdr:row>76</xdr:row>
      <xdr:rowOff>115856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132383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57375</xdr:rowOff>
    </xdr:from>
    <xdr:to>
      <xdr:col>41</xdr:col>
      <xdr:colOff>101600</xdr:colOff>
      <xdr:row>75</xdr:row>
      <xdr:rowOff>158975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9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4052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9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109060</xdr:rowOff>
    </xdr:from>
    <xdr:to>
      <xdr:col>55</xdr:col>
      <xdr:colOff>0</xdr:colOff>
      <xdr:row>95</xdr:row>
      <xdr:rowOff>155023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25360"/>
          <a:ext cx="838200" cy="2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155023</xdr:rowOff>
    </xdr:from>
    <xdr:to>
      <xdr:col>50</xdr:col>
      <xdr:colOff>114300</xdr:colOff>
      <xdr:row>97</xdr:row>
      <xdr:rowOff>30711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42773"/>
          <a:ext cx="889000" cy="2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30711</xdr:rowOff>
    </xdr:from>
    <xdr:to>
      <xdr:col>45</xdr:col>
      <xdr:colOff>177800</xdr:colOff>
      <xdr:row>97</xdr:row>
      <xdr:rowOff>62624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1361"/>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58260</xdr:rowOff>
    </xdr:from>
    <xdr:to>
      <xdr:col>55</xdr:col>
      <xdr:colOff>50800</xdr:colOff>
      <xdr:row>94</xdr:row>
      <xdr:rowOff>159860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81137</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104223</xdr:rowOff>
    </xdr:from>
    <xdr:to>
      <xdr:col>50</xdr:col>
      <xdr:colOff>165100</xdr:colOff>
      <xdr:row>96</xdr:row>
      <xdr:rowOff>34373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50900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151361</xdr:rowOff>
    </xdr:from>
    <xdr:to>
      <xdr:col>46</xdr:col>
      <xdr:colOff>38100</xdr:colOff>
      <xdr:row>97</xdr:row>
      <xdr:rowOff>81511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98038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3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11824</xdr:rowOff>
    </xdr:from>
    <xdr:to>
      <xdr:col>41</xdr:col>
      <xdr:colOff>101600</xdr:colOff>
      <xdr:row>97</xdr:row>
      <xdr:rowOff>113424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129951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147358</xdr:rowOff>
    </xdr:from>
    <xdr:to>
      <xdr:col>85</xdr:col>
      <xdr:colOff>127000</xdr:colOff>
      <xdr:row>38</xdr:row>
      <xdr:rowOff>166713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62458"/>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86132</xdr:rowOff>
    </xdr:from>
    <xdr:to>
      <xdr:col>81</xdr:col>
      <xdr:colOff>50800</xdr:colOff>
      <xdr:row>38</xdr:row>
      <xdr:rowOff>166713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29782"/>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86132</xdr:rowOff>
    </xdr:from>
    <xdr:to>
      <xdr:col>76</xdr:col>
      <xdr:colOff>114300</xdr:colOff>
      <xdr:row>38</xdr:row>
      <xdr:rowOff>12649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29782"/>
          <a:ext cx="889000" cy="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12649</xdr:rowOff>
    </xdr:from>
    <xdr:to>
      <xdr:col>71</xdr:col>
      <xdr:colOff>177800</xdr:colOff>
      <xdr:row>38</xdr:row>
      <xdr:rowOff>41656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27749"/>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96558</xdr:rowOff>
    </xdr:from>
    <xdr:to>
      <xdr:col>85</xdr:col>
      <xdr:colOff>177800</xdr:colOff>
      <xdr:row>39</xdr:row>
      <xdr:rowOff>26708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55935</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115913</xdr:rowOff>
    </xdr:from>
    <xdr:to>
      <xdr:col>81</xdr:col>
      <xdr:colOff>101600</xdr:colOff>
      <xdr:row>39</xdr:row>
      <xdr:rowOff>46063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37190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35332</xdr:rowOff>
    </xdr:from>
    <xdr:to>
      <xdr:col>76</xdr:col>
      <xdr:colOff>165100</xdr:colOff>
      <xdr:row>37</xdr:row>
      <xdr:rowOff>136932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153459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1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133299</xdr:rowOff>
    </xdr:from>
    <xdr:to>
      <xdr:col>72</xdr:col>
      <xdr:colOff>38100</xdr:colOff>
      <xdr:row>38</xdr:row>
      <xdr:rowOff>63449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79976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162306</xdr:rowOff>
    </xdr:from>
    <xdr:to>
      <xdr:col>67</xdr:col>
      <xdr:colOff>101600</xdr:colOff>
      <xdr:row>38</xdr:row>
      <xdr:rowOff>92456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108983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2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55221</xdr:rowOff>
    </xdr:from>
    <xdr:to>
      <xdr:col>85</xdr:col>
      <xdr:colOff>127000</xdr:colOff>
      <xdr:row>76</xdr:row>
      <xdr:rowOff>60147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085421"/>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5302</xdr:rowOff>
    </xdr:from>
    <xdr:to>
      <xdr:col>81</xdr:col>
      <xdr:colOff>50800</xdr:colOff>
      <xdr:row>76</xdr:row>
      <xdr:rowOff>55221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35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122761</xdr:rowOff>
    </xdr:from>
    <xdr:to>
      <xdr:col>76</xdr:col>
      <xdr:colOff>114300</xdr:colOff>
      <xdr:row>76</xdr:row>
      <xdr:rowOff>5302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981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122761</xdr:rowOff>
    </xdr:from>
    <xdr:to>
      <xdr:col>71</xdr:col>
      <xdr:colOff>177800</xdr:colOff>
      <xdr:row>75</xdr:row>
      <xdr:rowOff>148467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981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9347</xdr:rowOff>
    </xdr:from>
    <xdr:to>
      <xdr:col>85</xdr:col>
      <xdr:colOff>177800</xdr:colOff>
      <xdr:row>76</xdr:row>
      <xdr:rowOff>110947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32224</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9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4421</xdr:rowOff>
    </xdr:from>
    <xdr:to>
      <xdr:col>81</xdr:col>
      <xdr:colOff>101600</xdr:colOff>
      <xdr:row>76</xdr:row>
      <xdr:rowOff>106021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122548</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8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125952</xdr:rowOff>
    </xdr:from>
    <xdr:to>
      <xdr:col>76</xdr:col>
      <xdr:colOff>165100</xdr:colOff>
      <xdr:row>76</xdr:row>
      <xdr:rowOff>56102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72629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75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71961</xdr:rowOff>
    </xdr:from>
    <xdr:to>
      <xdr:col>72</xdr:col>
      <xdr:colOff>38100</xdr:colOff>
      <xdr:row>76</xdr:row>
      <xdr:rowOff>2111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18638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7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97667</xdr:rowOff>
    </xdr:from>
    <xdr:to>
      <xdr:col>67</xdr:col>
      <xdr:colOff>101600</xdr:colOff>
      <xdr:row>76</xdr:row>
      <xdr:rowOff>27817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44344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7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104480</xdr:rowOff>
    </xdr:from>
    <xdr:to>
      <xdr:col>85</xdr:col>
      <xdr:colOff>127000</xdr:colOff>
      <xdr:row>98</xdr:row>
      <xdr:rowOff>133262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06580"/>
          <a:ext cx="8382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85812</xdr:rowOff>
    </xdr:from>
    <xdr:to>
      <xdr:col>81</xdr:col>
      <xdr:colOff>50800</xdr:colOff>
      <xdr:row>98</xdr:row>
      <xdr:rowOff>104480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7912"/>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85812</xdr:rowOff>
    </xdr:from>
    <xdr:to>
      <xdr:col>76</xdr:col>
      <xdr:colOff>114300</xdr:colOff>
      <xdr:row>98</xdr:row>
      <xdr:rowOff>130144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7912"/>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13559</xdr:rowOff>
    </xdr:from>
    <xdr:to>
      <xdr:col>71</xdr:col>
      <xdr:colOff>177800</xdr:colOff>
      <xdr:row>98</xdr:row>
      <xdr:rowOff>130144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15659"/>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82462</xdr:rowOff>
    </xdr:from>
    <xdr:to>
      <xdr:col>85</xdr:col>
      <xdr:colOff>177800</xdr:colOff>
      <xdr:row>99</xdr:row>
      <xdr:rowOff>12612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168839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53680</xdr:rowOff>
    </xdr:from>
    <xdr:to>
      <xdr:col>81</xdr:col>
      <xdr:colOff>101600</xdr:colOff>
      <xdr:row>98</xdr:row>
      <xdr:rowOff>155280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146407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35012</xdr:rowOff>
    </xdr:from>
    <xdr:to>
      <xdr:col>76</xdr:col>
      <xdr:colOff>165100</xdr:colOff>
      <xdr:row>98</xdr:row>
      <xdr:rowOff>136612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79344</xdr:rowOff>
    </xdr:from>
    <xdr:to>
      <xdr:col>72</xdr:col>
      <xdr:colOff>38100</xdr:colOff>
      <xdr:row>99</xdr:row>
      <xdr:rowOff>9494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134209</xdr:rowOff>
    </xdr:from>
    <xdr:to>
      <xdr:col>67</xdr:col>
      <xdr:colOff>101600</xdr:colOff>
      <xdr:row>98</xdr:row>
      <xdr:rowOff>64359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55486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161341</xdr:rowOff>
    </xdr:from>
    <xdr:to>
      <xdr:col>116</xdr:col>
      <xdr:colOff>63500</xdr:colOff>
      <xdr:row>39</xdr:row>
      <xdr:rowOff>29705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676441"/>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160083</xdr:rowOff>
    </xdr:from>
    <xdr:to>
      <xdr:col>111</xdr:col>
      <xdr:colOff>177800</xdr:colOff>
      <xdr:row>39</xdr:row>
      <xdr:rowOff>29705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75183"/>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160083</xdr:rowOff>
    </xdr:from>
    <xdr:to>
      <xdr:col>107</xdr:col>
      <xdr:colOff>50800</xdr:colOff>
      <xdr:row>38</xdr:row>
      <xdr:rowOff>169456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7518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169456</xdr:rowOff>
    </xdr:from>
    <xdr:to>
      <xdr:col>102</xdr:col>
      <xdr:colOff>114300</xdr:colOff>
      <xdr:row>39</xdr:row>
      <xdr:rowOff>3454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8455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110541</xdr:rowOff>
    </xdr:from>
    <xdr:to>
      <xdr:col>116</xdr:col>
      <xdr:colOff>114300</xdr:colOff>
      <xdr:row>39</xdr:row>
      <xdr:rowOff>40691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150355</xdr:rowOff>
    </xdr:from>
    <xdr:to>
      <xdr:col>112</xdr:col>
      <xdr:colOff>38100</xdr:colOff>
      <xdr:row>39</xdr:row>
      <xdr:rowOff>80505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71632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5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109283</xdr:rowOff>
    </xdr:from>
    <xdr:to>
      <xdr:col>107</xdr:col>
      <xdr:colOff>101600</xdr:colOff>
      <xdr:row>39</xdr:row>
      <xdr:rowOff>39433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30560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1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118656</xdr:rowOff>
    </xdr:from>
    <xdr:to>
      <xdr:col>102</xdr:col>
      <xdr:colOff>165100</xdr:colOff>
      <xdr:row>39</xdr:row>
      <xdr:rowOff>48806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39933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7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124104</xdr:rowOff>
    </xdr:from>
    <xdr:to>
      <xdr:col>98</xdr:col>
      <xdr:colOff>38100</xdr:colOff>
      <xdr:row>39</xdr:row>
      <xdr:rowOff>54254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45381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7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24897</xdr:rowOff>
    </xdr:from>
    <xdr:to>
      <xdr:col>116</xdr:col>
      <xdr:colOff>63500</xdr:colOff>
      <xdr:row>58</xdr:row>
      <xdr:rowOff>31046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8997"/>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9123</xdr:rowOff>
    </xdr:from>
    <xdr:to>
      <xdr:col>111</xdr:col>
      <xdr:colOff>177800</xdr:colOff>
      <xdr:row>58</xdr:row>
      <xdr:rowOff>24897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5322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167360</xdr:rowOff>
    </xdr:from>
    <xdr:to>
      <xdr:col>107</xdr:col>
      <xdr:colOff>50800</xdr:colOff>
      <xdr:row>58</xdr:row>
      <xdr:rowOff>9123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4001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146055</xdr:rowOff>
    </xdr:from>
    <xdr:to>
      <xdr:col>102</xdr:col>
      <xdr:colOff>114300</xdr:colOff>
      <xdr:row>57</xdr:row>
      <xdr:rowOff>167360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18705"/>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151696</xdr:rowOff>
    </xdr:from>
    <xdr:to>
      <xdr:col>116</xdr:col>
      <xdr:colOff>114300</xdr:colOff>
      <xdr:row>58</xdr:row>
      <xdr:rowOff>81846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145547</xdr:rowOff>
    </xdr:from>
    <xdr:to>
      <xdr:col>112</xdr:col>
      <xdr:colOff>38100</xdr:colOff>
      <xdr:row>58</xdr:row>
      <xdr:rowOff>75697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66824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129773</xdr:rowOff>
    </xdr:from>
    <xdr:to>
      <xdr:col>107</xdr:col>
      <xdr:colOff>101600</xdr:colOff>
      <xdr:row>58</xdr:row>
      <xdr:rowOff>59923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51050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116560</xdr:rowOff>
    </xdr:from>
    <xdr:to>
      <xdr:col>102</xdr:col>
      <xdr:colOff>165100</xdr:colOff>
      <xdr:row>58</xdr:row>
      <xdr:rowOff>46710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95255</xdr:rowOff>
    </xdr:from>
    <xdr:to>
      <xdr:col>98</xdr:col>
      <xdr:colOff>38100</xdr:colOff>
      <xdr:row>58</xdr:row>
      <xdr:rowOff>25405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41932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29042</xdr:rowOff>
    </xdr:from>
    <xdr:to>
      <xdr:col>116</xdr:col>
      <xdr:colOff>63500</xdr:colOff>
      <xdr:row>73</xdr:row>
      <xdr:rowOff>110651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44892"/>
          <a:ext cx="8382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29042</xdr:rowOff>
    </xdr:from>
    <xdr:to>
      <xdr:col>111</xdr:col>
      <xdr:colOff>177800</xdr:colOff>
      <xdr:row>73</xdr:row>
      <xdr:rowOff>54873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4489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54873</xdr:rowOff>
    </xdr:from>
    <xdr:to>
      <xdr:col>107</xdr:col>
      <xdr:colOff>50800</xdr:colOff>
      <xdr:row>73</xdr:row>
      <xdr:rowOff>131895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70723"/>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131895</xdr:rowOff>
    </xdr:from>
    <xdr:to>
      <xdr:col>102</xdr:col>
      <xdr:colOff>114300</xdr:colOff>
      <xdr:row>73</xdr:row>
      <xdr:rowOff>164781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47745"/>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59851</xdr:rowOff>
    </xdr:from>
    <xdr:to>
      <xdr:col>116</xdr:col>
      <xdr:colOff>114300</xdr:colOff>
      <xdr:row>73</xdr:row>
      <xdr:rowOff>161451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82728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2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149692</xdr:rowOff>
    </xdr:from>
    <xdr:to>
      <xdr:col>112</xdr:col>
      <xdr:colOff>38100</xdr:colOff>
      <xdr:row>73</xdr:row>
      <xdr:rowOff>79842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96369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4073</xdr:rowOff>
    </xdr:from>
    <xdr:to>
      <xdr:col>107</xdr:col>
      <xdr:colOff>101600</xdr:colOff>
      <xdr:row>73</xdr:row>
      <xdr:rowOff>105673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122200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81095</xdr:rowOff>
    </xdr:from>
    <xdr:to>
      <xdr:col>102</xdr:col>
      <xdr:colOff>165100</xdr:colOff>
      <xdr:row>74</xdr:row>
      <xdr:rowOff>11245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27772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113981</xdr:rowOff>
    </xdr:from>
    <xdr:to>
      <xdr:col>98</xdr:col>
      <xdr:colOff>38100</xdr:colOff>
      <xdr:row>74</xdr:row>
      <xdr:rowOff>44131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60658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歳出決算総額は、市民一人当たり</a:t>
          </a:r>
          <a:r>
            <a:rPr kumimoji="1" lang="en-US" altLang="ja-JP" sz="1400">
              <a:solidFill>
                <a:schemeClr val="dk1"/>
              </a:solidFill>
              <a:effectLst/>
              <a:latin typeface="+mn-lt"/>
              <a:ea typeface="+mn-ea"/>
              <a:cs typeface="+mn-cs"/>
            </a:rPr>
            <a:t>843</a:t>
          </a:r>
          <a:r>
            <a:rPr kumimoji="1" lang="ja-JP" altLang="ja-JP" sz="1400">
              <a:solidFill>
                <a:schemeClr val="dk1"/>
              </a:solidFill>
              <a:effectLst/>
              <a:latin typeface="+mn-lt"/>
              <a:ea typeface="+mn-ea"/>
              <a:cs typeface="+mn-cs"/>
            </a:rPr>
            <a:t>千円となり、昨年度に比べ</a:t>
          </a:r>
          <a:r>
            <a:rPr kumimoji="1" lang="en-US" altLang="ja-JP" sz="1400">
              <a:solidFill>
                <a:schemeClr val="dk1"/>
              </a:solidFill>
              <a:effectLst/>
              <a:latin typeface="+mn-lt"/>
              <a:ea typeface="+mn-ea"/>
              <a:cs typeface="+mn-cs"/>
            </a:rPr>
            <a:t>51</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主な増額要因は、普通建設事業費の増で、畜産振興事業の皆増や斎場整備事業、健康増進施設整備事業の増額により、前年度比</a:t>
          </a:r>
          <a:r>
            <a:rPr kumimoji="1" lang="en-US" altLang="ja-JP" sz="1400">
              <a:solidFill>
                <a:schemeClr val="dk1"/>
              </a:solidFill>
              <a:effectLst/>
              <a:latin typeface="+mn-lt"/>
              <a:ea typeface="+mn-ea"/>
              <a:cs typeface="+mn-cs"/>
            </a:rPr>
            <a:t>41.8</a:t>
          </a:r>
          <a:r>
            <a:rPr kumimoji="1" lang="ja-JP" altLang="en-US" sz="1400">
              <a:solidFill>
                <a:schemeClr val="dk1"/>
              </a:solidFill>
              <a:effectLst/>
              <a:latin typeface="+mn-lt"/>
              <a:ea typeface="+mn-ea"/>
              <a:cs typeface="+mn-cs"/>
            </a:rPr>
            <a:t>％、市民一人当たり</a:t>
          </a:r>
          <a:r>
            <a:rPr kumimoji="1" lang="en-US" altLang="ja-JP" sz="1400">
              <a:solidFill>
                <a:schemeClr val="dk1"/>
              </a:solidFill>
              <a:effectLst/>
              <a:latin typeface="+mn-lt"/>
              <a:ea typeface="+mn-ea"/>
              <a:cs typeface="+mn-cs"/>
            </a:rPr>
            <a:t>167</a:t>
          </a:r>
          <a:r>
            <a:rPr kumimoji="1" lang="ja-JP" altLang="en-US" sz="1400">
              <a:solidFill>
                <a:schemeClr val="dk1"/>
              </a:solidFill>
              <a:effectLst/>
              <a:latin typeface="+mn-lt"/>
              <a:ea typeface="+mn-ea"/>
              <a:cs typeface="+mn-cs"/>
            </a:rPr>
            <a:t>千円と</a:t>
          </a:r>
          <a:r>
            <a:rPr kumimoji="1" lang="en-US" altLang="ja-JP" sz="1400">
              <a:solidFill>
                <a:schemeClr val="dk1"/>
              </a:solidFill>
              <a:effectLst/>
              <a:latin typeface="+mn-lt"/>
              <a:ea typeface="+mn-ea"/>
              <a:cs typeface="+mn-cs"/>
            </a:rPr>
            <a:t>52</a:t>
          </a:r>
          <a:r>
            <a:rPr kumimoji="1" lang="ja-JP" altLang="en-US" sz="1400">
              <a:solidFill>
                <a:schemeClr val="dk1"/>
              </a:solidFill>
              <a:effectLst/>
              <a:latin typeface="+mn-lt"/>
              <a:ea typeface="+mn-ea"/>
              <a:cs typeface="+mn-cs"/>
            </a:rPr>
            <a:t>千円の増となっている。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ja-JP" altLang="ja-JP" sz="1400">
              <a:solidFill>
                <a:schemeClr val="dk1"/>
              </a:solidFill>
              <a:effectLst/>
              <a:latin typeface="+mn-lt"/>
              <a:ea typeface="+mn-ea"/>
              <a:cs typeface="+mn-cs"/>
            </a:rPr>
            <a:t>主な構成項目である公債費は、市民一人当たり</a:t>
          </a:r>
          <a:r>
            <a:rPr kumimoji="1" lang="en-US" altLang="ja-JP" sz="1400">
              <a:solidFill>
                <a:schemeClr val="dk1"/>
              </a:solidFill>
              <a:effectLst/>
              <a:latin typeface="+mn-lt"/>
              <a:ea typeface="+mn-ea"/>
              <a:cs typeface="+mn-cs"/>
            </a:rPr>
            <a:t>131</a:t>
          </a:r>
          <a:r>
            <a:rPr kumimoji="1" lang="ja-JP" altLang="ja-JP" sz="1400">
              <a:solidFill>
                <a:schemeClr val="dk1"/>
              </a:solidFill>
              <a:effectLst/>
              <a:latin typeface="+mn-lt"/>
              <a:ea typeface="+mn-ea"/>
              <a:cs typeface="+mn-cs"/>
            </a:rPr>
            <a:t>千円となっており、昨年度比</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千円の減額と</a:t>
          </a:r>
          <a:r>
            <a:rPr kumimoji="1" lang="ja-JP" altLang="en-US" sz="1400">
              <a:solidFill>
                <a:schemeClr val="dk1"/>
              </a:solidFill>
              <a:effectLst/>
              <a:latin typeface="+mn-lt"/>
              <a:ea typeface="+mn-ea"/>
              <a:cs typeface="+mn-cs"/>
            </a:rPr>
            <a:t>ほぼ横ばいとなっており</a:t>
          </a:r>
          <a:r>
            <a:rPr kumimoji="1" lang="ja-JP" altLang="ja-JP" sz="1400">
              <a:solidFill>
                <a:schemeClr val="dk1"/>
              </a:solidFill>
              <a:effectLst/>
              <a:latin typeface="+mn-lt"/>
              <a:ea typeface="+mn-ea"/>
              <a:cs typeface="+mn-cs"/>
            </a:rPr>
            <a:t>、類似団体平均と比べて一人当たりコストが高い状況にある。</a:t>
          </a:r>
          <a:endParaRPr lang="ja-JP" altLang="ja-JP" sz="1800">
            <a:effectLst/>
          </a:endParaRPr>
        </a:p>
        <a:p>
          <a:r>
            <a:rPr kumimoji="1" lang="ja-JP" altLang="ja-JP" sz="1400">
              <a:solidFill>
                <a:schemeClr val="dk1"/>
              </a:solidFill>
              <a:effectLst/>
              <a:latin typeface="+mn-lt"/>
              <a:ea typeface="+mn-ea"/>
              <a:cs typeface="+mn-cs"/>
            </a:rPr>
            <a:t>　公債費負担適正化計画に沿った市債発行額の抑制等の取り組みにより平成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年度の実質公債費比率は</a:t>
          </a:r>
          <a:r>
            <a:rPr kumimoji="1" lang="en-US" altLang="ja-JP" sz="1400">
              <a:solidFill>
                <a:schemeClr val="dk1"/>
              </a:solidFill>
              <a:effectLst/>
              <a:latin typeface="+mn-lt"/>
              <a:ea typeface="+mn-ea"/>
              <a:cs typeface="+mn-cs"/>
            </a:rPr>
            <a:t>15.1</a:t>
          </a:r>
          <a:r>
            <a:rPr kumimoji="1" lang="ja-JP" altLang="ja-JP" sz="1400">
              <a:solidFill>
                <a:schemeClr val="dk1"/>
              </a:solidFill>
              <a:effectLst/>
              <a:latin typeface="+mn-lt"/>
              <a:ea typeface="+mn-ea"/>
              <a:cs typeface="+mn-cs"/>
            </a:rPr>
            <a:t>％となり、</a:t>
          </a:r>
          <a:r>
            <a:rPr kumimoji="1" lang="ja-JP" altLang="en-US" sz="1400">
              <a:solidFill>
                <a:schemeClr val="dk1"/>
              </a:solidFill>
              <a:effectLst/>
              <a:latin typeface="+mn-lt"/>
              <a:ea typeface="+mn-ea"/>
              <a:cs typeface="+mn-cs"/>
            </a:rPr>
            <a:t>計画的な借り入れに努めることにより年々数値が改善している。</a:t>
          </a:r>
          <a:endParaRPr lang="ja-JP" altLang="ja-JP" sz="18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新焼却施設の建設などが控えるほか、既存施設に係る</a:t>
          </a:r>
          <a:r>
            <a:rPr kumimoji="1" lang="ja-JP" altLang="ja-JP" sz="1400">
              <a:solidFill>
                <a:schemeClr val="dk1"/>
              </a:solidFill>
              <a:effectLst/>
              <a:latin typeface="+mn-lt"/>
              <a:ea typeface="+mn-ea"/>
              <a:cs typeface="+mn-cs"/>
            </a:rPr>
            <a:t>更新整備</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見込まれるため、公共施設等総合管理計画および、今後策定予定の施設ごとの個別計画に基づき対応していくことで、事業費の減少を目指すこととする。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36,275
35,903
1,246.49
31,251,815
30,593,003
558,144
18,030,130
38,897,411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59880</xdr:rowOff>
    </xdr:from>
    <xdr:to>
      <xdr:col>24</xdr:col>
      <xdr:colOff>63500</xdr:colOff>
      <xdr:row>35</xdr:row>
      <xdr:rowOff>75121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063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xdr:rowOff>
    </xdr:from>
    <xdr:to>
      <xdr:col>19</xdr:col>
      <xdr:colOff>177800</xdr:colOff>
      <xdr:row>35</xdr:row>
      <xdr:rowOff>75121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5195"/>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xdr:rowOff>
    </xdr:from>
    <xdr:to>
      <xdr:col>15</xdr:col>
      <xdr:colOff>50800</xdr:colOff>
      <xdr:row>35</xdr:row>
      <xdr:rowOff>66739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519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66739</xdr:rowOff>
    </xdr:from>
    <xdr:to>
      <xdr:col>10</xdr:col>
      <xdr:colOff>114300</xdr:colOff>
      <xdr:row>35</xdr:row>
      <xdr:rowOff>83693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748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9080</xdr:rowOff>
    </xdr:from>
    <xdr:to>
      <xdr:col>24</xdr:col>
      <xdr:colOff>114300</xdr:colOff>
      <xdr:row>35</xdr:row>
      <xdr:rowOff>110680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31957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24321</xdr:rowOff>
    </xdr:from>
    <xdr:to>
      <xdr:col>20</xdr:col>
      <xdr:colOff>38100</xdr:colOff>
      <xdr:row>35</xdr:row>
      <xdr:rowOff>125921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125095</xdr:rowOff>
    </xdr:from>
    <xdr:to>
      <xdr:col>15</xdr:col>
      <xdr:colOff>101600</xdr:colOff>
      <xdr:row>35</xdr:row>
      <xdr:rowOff>55245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71772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15939</xdr:rowOff>
    </xdr:from>
    <xdr:to>
      <xdr:col>10</xdr:col>
      <xdr:colOff>165100</xdr:colOff>
      <xdr:row>35</xdr:row>
      <xdr:rowOff>117539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32893</xdr:rowOff>
    </xdr:from>
    <xdr:to>
      <xdr:col>6</xdr:col>
      <xdr:colOff>38100</xdr:colOff>
      <xdr:row>35</xdr:row>
      <xdr:rowOff>134493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151020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67974</xdr:rowOff>
    </xdr:from>
    <xdr:to>
      <xdr:col>24</xdr:col>
      <xdr:colOff>63500</xdr:colOff>
      <xdr:row>55</xdr:row>
      <xdr:rowOff>73685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97724"/>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32706</xdr:rowOff>
    </xdr:from>
    <xdr:to>
      <xdr:col>19</xdr:col>
      <xdr:colOff>177800</xdr:colOff>
      <xdr:row>55</xdr:row>
      <xdr:rowOff>67974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6245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32706</xdr:rowOff>
    </xdr:from>
    <xdr:to>
      <xdr:col>15</xdr:col>
      <xdr:colOff>50800</xdr:colOff>
      <xdr:row>55</xdr:row>
      <xdr:rowOff>161851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62456"/>
          <a:ext cx="8890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107038</xdr:rowOff>
    </xdr:from>
    <xdr:to>
      <xdr:col>10</xdr:col>
      <xdr:colOff>114300</xdr:colOff>
      <xdr:row>55</xdr:row>
      <xdr:rowOff>161851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6788"/>
          <a:ext cx="8890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22885</xdr:rowOff>
    </xdr:from>
    <xdr:to>
      <xdr:col>24</xdr:col>
      <xdr:colOff>114300</xdr:colOff>
      <xdr:row>55</xdr:row>
      <xdr:rowOff>124485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45762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0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17174</xdr:rowOff>
    </xdr:from>
    <xdr:to>
      <xdr:col>20</xdr:col>
      <xdr:colOff>38100</xdr:colOff>
      <xdr:row>55</xdr:row>
      <xdr:rowOff>118774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135301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153356</xdr:rowOff>
    </xdr:from>
    <xdr:to>
      <xdr:col>15</xdr:col>
      <xdr:colOff>101600</xdr:colOff>
      <xdr:row>55</xdr:row>
      <xdr:rowOff>83506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100033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8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111051</xdr:rowOff>
    </xdr:from>
    <xdr:to>
      <xdr:col>10</xdr:col>
      <xdr:colOff>165100</xdr:colOff>
      <xdr:row>56</xdr:row>
      <xdr:rowOff>41201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1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56238</xdr:rowOff>
    </xdr:from>
    <xdr:to>
      <xdr:col>6</xdr:col>
      <xdr:colOff>38100</xdr:colOff>
      <xdr:row>55</xdr:row>
      <xdr:rowOff>157838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81133</xdr:rowOff>
    </xdr:from>
    <xdr:to>
      <xdr:col>24</xdr:col>
      <xdr:colOff>63500</xdr:colOff>
      <xdr:row>74</xdr:row>
      <xdr:rowOff>95245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68433"/>
          <a:ext cx="8382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95245</xdr:rowOff>
    </xdr:from>
    <xdr:to>
      <xdr:col>19</xdr:col>
      <xdr:colOff>177800</xdr:colOff>
      <xdr:row>74</xdr:row>
      <xdr:rowOff>161173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82545"/>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161173</xdr:rowOff>
    </xdr:from>
    <xdr:to>
      <xdr:col>15</xdr:col>
      <xdr:colOff>50800</xdr:colOff>
      <xdr:row>75</xdr:row>
      <xdr:rowOff>39253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84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39253</xdr:rowOff>
    </xdr:from>
    <xdr:to>
      <xdr:col>10</xdr:col>
      <xdr:colOff>114300</xdr:colOff>
      <xdr:row>75</xdr:row>
      <xdr:rowOff>119552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98003"/>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30333</xdr:rowOff>
    </xdr:from>
    <xdr:to>
      <xdr:col>24</xdr:col>
      <xdr:colOff>114300</xdr:colOff>
      <xdr:row>74</xdr:row>
      <xdr:rowOff>131933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53210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44445</xdr:rowOff>
    </xdr:from>
    <xdr:to>
      <xdr:col>20</xdr:col>
      <xdr:colOff>38100</xdr:colOff>
      <xdr:row>74</xdr:row>
      <xdr:rowOff>146045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162572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110373</xdr:rowOff>
    </xdr:from>
    <xdr:to>
      <xdr:col>15</xdr:col>
      <xdr:colOff>101600</xdr:colOff>
      <xdr:row>75</xdr:row>
      <xdr:rowOff>40523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57050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159903</xdr:rowOff>
    </xdr:from>
    <xdr:to>
      <xdr:col>10</xdr:col>
      <xdr:colOff>165100</xdr:colOff>
      <xdr:row>75</xdr:row>
      <xdr:rowOff>90053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68752</xdr:rowOff>
    </xdr:from>
    <xdr:to>
      <xdr:col>6</xdr:col>
      <xdr:colOff>38100</xdr:colOff>
      <xdr:row>75</xdr:row>
      <xdr:rowOff>170352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170614</xdr:rowOff>
    </xdr:from>
    <xdr:to>
      <xdr:col>24</xdr:col>
      <xdr:colOff>63500</xdr:colOff>
      <xdr:row>96</xdr:row>
      <xdr:rowOff>58685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86914"/>
          <a:ext cx="838200" cy="2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58685</xdr:rowOff>
    </xdr:from>
    <xdr:to>
      <xdr:col>19</xdr:col>
      <xdr:colOff>177800</xdr:colOff>
      <xdr:row>96</xdr:row>
      <xdr:rowOff>119774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17885"/>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119774</xdr:rowOff>
    </xdr:from>
    <xdr:to>
      <xdr:col>15</xdr:col>
      <xdr:colOff>50800</xdr:colOff>
      <xdr:row>96</xdr:row>
      <xdr:rowOff>142405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7897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142405</xdr:rowOff>
    </xdr:from>
    <xdr:to>
      <xdr:col>10</xdr:col>
      <xdr:colOff>114300</xdr:colOff>
      <xdr:row>96</xdr:row>
      <xdr:rowOff>156632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1605"/>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119814</xdr:rowOff>
    </xdr:from>
    <xdr:to>
      <xdr:col>24</xdr:col>
      <xdr:colOff>114300</xdr:colOff>
      <xdr:row>95</xdr:row>
      <xdr:rowOff>49964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142691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7885</xdr:rowOff>
    </xdr:from>
    <xdr:to>
      <xdr:col>20</xdr:col>
      <xdr:colOff>38100</xdr:colOff>
      <xdr:row>96</xdr:row>
      <xdr:rowOff>109485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126012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68974</xdr:rowOff>
    </xdr:from>
    <xdr:to>
      <xdr:col>15</xdr:col>
      <xdr:colOff>101600</xdr:colOff>
      <xdr:row>96</xdr:row>
      <xdr:rowOff>170574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91605</xdr:rowOff>
    </xdr:from>
    <xdr:to>
      <xdr:col>10</xdr:col>
      <xdr:colOff>165100</xdr:colOff>
      <xdr:row>97</xdr:row>
      <xdr:rowOff>21755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105832</xdr:rowOff>
    </xdr:from>
    <xdr:to>
      <xdr:col>6</xdr:col>
      <xdr:colOff>38100</xdr:colOff>
      <xdr:row>97</xdr:row>
      <xdr:rowOff>35982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12011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72454"/>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120432</xdr:rowOff>
    </xdr:from>
    <xdr:to>
      <xdr:col>50</xdr:col>
      <xdr:colOff>114300</xdr:colOff>
      <xdr:row>36</xdr:row>
      <xdr:rowOff>12011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949732"/>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120432</xdr:rowOff>
    </xdr:from>
    <xdr:to>
      <xdr:col>45</xdr:col>
      <xdr:colOff>177800</xdr:colOff>
      <xdr:row>34</xdr:row>
      <xdr:rowOff>136108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49732"/>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48913</xdr:rowOff>
    </xdr:from>
    <xdr:to>
      <xdr:col>41</xdr:col>
      <xdr:colOff>50800</xdr:colOff>
      <xdr:row>34</xdr:row>
      <xdr:rowOff>136108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78213"/>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120904</xdr:rowOff>
    </xdr:from>
    <xdr:to>
      <xdr:col>55</xdr:col>
      <xdr:colOff>50800</xdr:colOff>
      <xdr:row>36</xdr:row>
      <xdr:rowOff>51054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143781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132661</xdr:rowOff>
    </xdr:from>
    <xdr:to>
      <xdr:col>50</xdr:col>
      <xdr:colOff>165100</xdr:colOff>
      <xdr:row>36</xdr:row>
      <xdr:rowOff>62811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79338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69632</xdr:rowOff>
    </xdr:from>
    <xdr:to>
      <xdr:col>46</xdr:col>
      <xdr:colOff>38100</xdr:colOff>
      <xdr:row>34</xdr:row>
      <xdr:rowOff>171232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16309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85308</xdr:rowOff>
    </xdr:from>
    <xdr:to>
      <xdr:col>41</xdr:col>
      <xdr:colOff>101600</xdr:colOff>
      <xdr:row>35</xdr:row>
      <xdr:rowOff>15458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31985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169563</xdr:rowOff>
    </xdr:from>
    <xdr:to>
      <xdr:col>36</xdr:col>
      <xdr:colOff>165100</xdr:colOff>
      <xdr:row>34</xdr:row>
      <xdr:rowOff>99713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116240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0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167328</xdr:rowOff>
    </xdr:from>
    <xdr:to>
      <xdr:col>55</xdr:col>
      <xdr:colOff>0</xdr:colOff>
      <xdr:row>55</xdr:row>
      <xdr:rowOff>131677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25628"/>
          <a:ext cx="838200" cy="1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63881</xdr:rowOff>
    </xdr:from>
    <xdr:to>
      <xdr:col>50</xdr:col>
      <xdr:colOff>114300</xdr:colOff>
      <xdr:row>55</xdr:row>
      <xdr:rowOff>131677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9363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29525</xdr:rowOff>
    </xdr:from>
    <xdr:to>
      <xdr:col>45</xdr:col>
      <xdr:colOff>177800</xdr:colOff>
      <xdr:row>55</xdr:row>
      <xdr:rowOff>63881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59275"/>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29525</xdr:rowOff>
    </xdr:from>
    <xdr:to>
      <xdr:col>41</xdr:col>
      <xdr:colOff>50800</xdr:colOff>
      <xdr:row>55</xdr:row>
      <xdr:rowOff>160524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59275"/>
          <a:ext cx="889000" cy="1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116528</xdr:rowOff>
    </xdr:from>
    <xdr:to>
      <xdr:col>55</xdr:col>
      <xdr:colOff>50800</xdr:colOff>
      <xdr:row>55</xdr:row>
      <xdr:rowOff>46678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139405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80877</xdr:rowOff>
    </xdr:from>
    <xdr:to>
      <xdr:col>50</xdr:col>
      <xdr:colOff>165100</xdr:colOff>
      <xdr:row>56</xdr:row>
      <xdr:rowOff>11027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27554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13081</xdr:rowOff>
    </xdr:from>
    <xdr:to>
      <xdr:col>46</xdr:col>
      <xdr:colOff>38100</xdr:colOff>
      <xdr:row>55</xdr:row>
      <xdr:rowOff>114681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131208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150175</xdr:rowOff>
    </xdr:from>
    <xdr:to>
      <xdr:col>41</xdr:col>
      <xdr:colOff>101600</xdr:colOff>
      <xdr:row>55</xdr:row>
      <xdr:rowOff>80325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96852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109724</xdr:rowOff>
    </xdr:from>
    <xdr:to>
      <xdr:col>36</xdr:col>
      <xdr:colOff>165100</xdr:colOff>
      <xdr:row>56</xdr:row>
      <xdr:rowOff>39874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56401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92494</xdr:rowOff>
    </xdr:from>
    <xdr:to>
      <xdr:col>55</xdr:col>
      <xdr:colOff>0</xdr:colOff>
      <xdr:row>78</xdr:row>
      <xdr:rowOff>111141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5594"/>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75699</xdr:rowOff>
    </xdr:from>
    <xdr:to>
      <xdr:col>50</xdr:col>
      <xdr:colOff>114300</xdr:colOff>
      <xdr:row>78</xdr:row>
      <xdr:rowOff>111141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879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75699</xdr:rowOff>
    </xdr:from>
    <xdr:to>
      <xdr:col>45</xdr:col>
      <xdr:colOff>177800</xdr:colOff>
      <xdr:row>78</xdr:row>
      <xdr:rowOff>93019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8799"/>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93019</xdr:rowOff>
    </xdr:from>
    <xdr:to>
      <xdr:col>41</xdr:col>
      <xdr:colOff>50800</xdr:colOff>
      <xdr:row>78</xdr:row>
      <xdr:rowOff>113258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6119"/>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41694</xdr:rowOff>
    </xdr:from>
    <xdr:to>
      <xdr:col>55</xdr:col>
      <xdr:colOff>50800</xdr:colOff>
      <xdr:row>78</xdr:row>
      <xdr:rowOff>143294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60341</xdr:rowOff>
    </xdr:from>
    <xdr:to>
      <xdr:col>50</xdr:col>
      <xdr:colOff>165100</xdr:colOff>
      <xdr:row>78</xdr:row>
      <xdr:rowOff>161941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153068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24899</xdr:rowOff>
    </xdr:from>
    <xdr:to>
      <xdr:col>46</xdr:col>
      <xdr:colOff>38100</xdr:colOff>
      <xdr:row>78</xdr:row>
      <xdr:rowOff>126499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117626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42219</xdr:rowOff>
    </xdr:from>
    <xdr:to>
      <xdr:col>41</xdr:col>
      <xdr:colOff>101600</xdr:colOff>
      <xdr:row>78</xdr:row>
      <xdr:rowOff>143819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160346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62458</xdr:rowOff>
    </xdr:from>
    <xdr:to>
      <xdr:col>36</xdr:col>
      <xdr:colOff>165100</xdr:colOff>
      <xdr:row>78</xdr:row>
      <xdr:rowOff>164058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155185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51688</xdr:rowOff>
    </xdr:from>
    <xdr:to>
      <xdr:col>55</xdr:col>
      <xdr:colOff>0</xdr:colOff>
      <xdr:row>95</xdr:row>
      <xdr:rowOff>81361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39438"/>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81361</xdr:rowOff>
    </xdr:from>
    <xdr:to>
      <xdr:col>50</xdr:col>
      <xdr:colOff>114300</xdr:colOff>
      <xdr:row>95</xdr:row>
      <xdr:rowOff>125710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6911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93058</xdr:rowOff>
    </xdr:from>
    <xdr:to>
      <xdr:col>45</xdr:col>
      <xdr:colOff>177800</xdr:colOff>
      <xdr:row>95</xdr:row>
      <xdr:rowOff>125710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80808"/>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93058</xdr:rowOff>
    </xdr:from>
    <xdr:to>
      <xdr:col>41</xdr:col>
      <xdr:colOff>50800</xdr:colOff>
      <xdr:row>95</xdr:row>
      <xdr:rowOff>117725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80808"/>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888</xdr:rowOff>
    </xdr:from>
    <xdr:to>
      <xdr:col>55</xdr:col>
      <xdr:colOff>50800</xdr:colOff>
      <xdr:row>95</xdr:row>
      <xdr:rowOff>102488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23765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30561</xdr:rowOff>
    </xdr:from>
    <xdr:to>
      <xdr:col>50</xdr:col>
      <xdr:colOff>165100</xdr:colOff>
      <xdr:row>95</xdr:row>
      <xdr:rowOff>132161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148688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74910</xdr:rowOff>
    </xdr:from>
    <xdr:to>
      <xdr:col>46</xdr:col>
      <xdr:colOff>38100</xdr:colOff>
      <xdr:row>96</xdr:row>
      <xdr:rowOff>5060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21587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42258</xdr:rowOff>
    </xdr:from>
    <xdr:to>
      <xdr:col>41</xdr:col>
      <xdr:colOff>101600</xdr:colOff>
      <xdr:row>95</xdr:row>
      <xdr:rowOff>143858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160385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66925</xdr:rowOff>
    </xdr:from>
    <xdr:to>
      <xdr:col>36</xdr:col>
      <xdr:colOff>165100</xdr:colOff>
      <xdr:row>95</xdr:row>
      <xdr:rowOff>168525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107549</xdr:rowOff>
    </xdr:from>
    <xdr:to>
      <xdr:col>85</xdr:col>
      <xdr:colOff>127000</xdr:colOff>
      <xdr:row>36</xdr:row>
      <xdr:rowOff>147782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79749"/>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123290</xdr:rowOff>
    </xdr:from>
    <xdr:to>
      <xdr:col>81</xdr:col>
      <xdr:colOff>50800</xdr:colOff>
      <xdr:row>36</xdr:row>
      <xdr:rowOff>147782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95490"/>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71610</xdr:rowOff>
    </xdr:from>
    <xdr:to>
      <xdr:col>76</xdr:col>
      <xdr:colOff>114300</xdr:colOff>
      <xdr:row>36</xdr:row>
      <xdr:rowOff>123290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43810"/>
          <a:ext cx="889000" cy="5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71610</xdr:rowOff>
    </xdr:from>
    <xdr:to>
      <xdr:col>71</xdr:col>
      <xdr:colOff>177800</xdr:colOff>
      <xdr:row>36</xdr:row>
      <xdr:rowOff>130311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43810"/>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56749</xdr:rowOff>
    </xdr:from>
    <xdr:to>
      <xdr:col>85</xdr:col>
      <xdr:colOff>177800</xdr:colOff>
      <xdr:row>36</xdr:row>
      <xdr:rowOff>158349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79626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96982</xdr:rowOff>
    </xdr:from>
    <xdr:to>
      <xdr:col>81</xdr:col>
      <xdr:colOff>101600</xdr:colOff>
      <xdr:row>37</xdr:row>
      <xdr:rowOff>27132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43659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72490</xdr:rowOff>
    </xdr:from>
    <xdr:to>
      <xdr:col>76</xdr:col>
      <xdr:colOff>165100</xdr:colOff>
      <xdr:row>37</xdr:row>
      <xdr:rowOff>2640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19167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20810</xdr:rowOff>
    </xdr:from>
    <xdr:to>
      <xdr:col>72</xdr:col>
      <xdr:colOff>38100</xdr:colOff>
      <xdr:row>36</xdr:row>
      <xdr:rowOff>122410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138937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79511</xdr:rowOff>
    </xdr:from>
    <xdr:to>
      <xdr:col>67</xdr:col>
      <xdr:colOff>101600</xdr:colOff>
      <xdr:row>37</xdr:row>
      <xdr:rowOff>9661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26188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90528</xdr:rowOff>
    </xdr:from>
    <xdr:to>
      <xdr:col>85</xdr:col>
      <xdr:colOff>127000</xdr:colOff>
      <xdr:row>56</xdr:row>
      <xdr:rowOff>98209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1728"/>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47932</xdr:rowOff>
    </xdr:from>
    <xdr:to>
      <xdr:col>81</xdr:col>
      <xdr:colOff>50800</xdr:colOff>
      <xdr:row>56</xdr:row>
      <xdr:rowOff>90528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4913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13832</xdr:rowOff>
    </xdr:from>
    <xdr:to>
      <xdr:col>76</xdr:col>
      <xdr:colOff>114300</xdr:colOff>
      <xdr:row>56</xdr:row>
      <xdr:rowOff>47932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503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55469</xdr:rowOff>
    </xdr:from>
    <xdr:to>
      <xdr:col>71</xdr:col>
      <xdr:colOff>177800</xdr:colOff>
      <xdr:row>56</xdr:row>
      <xdr:rowOff>13832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85219"/>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47409</xdr:rowOff>
    </xdr:from>
    <xdr:to>
      <xdr:col>85</xdr:col>
      <xdr:colOff>177800</xdr:colOff>
      <xdr:row>56</xdr:row>
      <xdr:rowOff>149009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25836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39728</xdr:rowOff>
    </xdr:from>
    <xdr:to>
      <xdr:col>81</xdr:col>
      <xdr:colOff>101600</xdr:colOff>
      <xdr:row>56</xdr:row>
      <xdr:rowOff>141328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157855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168582</xdr:rowOff>
    </xdr:from>
    <xdr:to>
      <xdr:col>76</xdr:col>
      <xdr:colOff>165100</xdr:colOff>
      <xdr:row>56</xdr:row>
      <xdr:rowOff>98732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115259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134482</xdr:rowOff>
    </xdr:from>
    <xdr:to>
      <xdr:col>72</xdr:col>
      <xdr:colOff>38100</xdr:colOff>
      <xdr:row>56</xdr:row>
      <xdr:rowOff>64632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81159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4669</xdr:rowOff>
    </xdr:from>
    <xdr:to>
      <xdr:col>67</xdr:col>
      <xdr:colOff>101600</xdr:colOff>
      <xdr:row>55</xdr:row>
      <xdr:rowOff>106269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122796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147358</xdr:rowOff>
    </xdr:from>
    <xdr:to>
      <xdr:col>85</xdr:col>
      <xdr:colOff>127000</xdr:colOff>
      <xdr:row>78</xdr:row>
      <xdr:rowOff>166712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20458"/>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86131</xdr:rowOff>
    </xdr:from>
    <xdr:to>
      <xdr:col>81</xdr:col>
      <xdr:colOff>50800</xdr:colOff>
      <xdr:row>78</xdr:row>
      <xdr:rowOff>166712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87781"/>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86131</xdr:rowOff>
    </xdr:from>
    <xdr:to>
      <xdr:col>76</xdr:col>
      <xdr:colOff>114300</xdr:colOff>
      <xdr:row>78</xdr:row>
      <xdr:rowOff>12649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87781"/>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12649</xdr:rowOff>
    </xdr:from>
    <xdr:to>
      <xdr:col>71</xdr:col>
      <xdr:colOff>177800</xdr:colOff>
      <xdr:row>78</xdr:row>
      <xdr:rowOff>41656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85749"/>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96558</xdr:rowOff>
    </xdr:from>
    <xdr:to>
      <xdr:col>85</xdr:col>
      <xdr:colOff>177800</xdr:colOff>
      <xdr:row>79</xdr:row>
      <xdr:rowOff>26708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55935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115912</xdr:rowOff>
    </xdr:from>
    <xdr:to>
      <xdr:col>81</xdr:col>
      <xdr:colOff>101600</xdr:colOff>
      <xdr:row>79</xdr:row>
      <xdr:rowOff>46062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37189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35331</xdr:rowOff>
    </xdr:from>
    <xdr:to>
      <xdr:col>76</xdr:col>
      <xdr:colOff>165100</xdr:colOff>
      <xdr:row>77</xdr:row>
      <xdr:rowOff>136931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153458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0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133299</xdr:rowOff>
    </xdr:from>
    <xdr:to>
      <xdr:col>72</xdr:col>
      <xdr:colOff>38100</xdr:colOff>
      <xdr:row>78</xdr:row>
      <xdr:rowOff>63449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79976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162306</xdr:rowOff>
    </xdr:from>
    <xdr:to>
      <xdr:col>67</xdr:col>
      <xdr:colOff>101600</xdr:colOff>
      <xdr:row>78</xdr:row>
      <xdr:rowOff>92456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108983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55221</xdr:rowOff>
    </xdr:from>
    <xdr:to>
      <xdr:col>85</xdr:col>
      <xdr:colOff>127000</xdr:colOff>
      <xdr:row>96</xdr:row>
      <xdr:rowOff>60147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14421"/>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5302</xdr:rowOff>
    </xdr:from>
    <xdr:to>
      <xdr:col>81</xdr:col>
      <xdr:colOff>50800</xdr:colOff>
      <xdr:row>96</xdr:row>
      <xdr:rowOff>55221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64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122761</xdr:rowOff>
    </xdr:from>
    <xdr:to>
      <xdr:col>76</xdr:col>
      <xdr:colOff>114300</xdr:colOff>
      <xdr:row>96</xdr:row>
      <xdr:rowOff>5302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10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122761</xdr:rowOff>
    </xdr:from>
    <xdr:to>
      <xdr:col>71</xdr:col>
      <xdr:colOff>177800</xdr:colOff>
      <xdr:row>95</xdr:row>
      <xdr:rowOff>148467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10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9347</xdr:rowOff>
    </xdr:from>
    <xdr:to>
      <xdr:col>85</xdr:col>
      <xdr:colOff>177800</xdr:colOff>
      <xdr:row>96</xdr:row>
      <xdr:rowOff>110947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32224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4421</xdr:rowOff>
    </xdr:from>
    <xdr:to>
      <xdr:col>81</xdr:col>
      <xdr:colOff>101600</xdr:colOff>
      <xdr:row>96</xdr:row>
      <xdr:rowOff>106021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122548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125952</xdr:rowOff>
    </xdr:from>
    <xdr:to>
      <xdr:col>76</xdr:col>
      <xdr:colOff>165100</xdr:colOff>
      <xdr:row>96</xdr:row>
      <xdr:rowOff>56102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72629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71961</xdr:rowOff>
    </xdr:from>
    <xdr:to>
      <xdr:col>72</xdr:col>
      <xdr:colOff>38100</xdr:colOff>
      <xdr:row>96</xdr:row>
      <xdr:rowOff>2111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18638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97667</xdr:rowOff>
    </xdr:from>
    <xdr:to>
      <xdr:col>67</xdr:col>
      <xdr:colOff>101600</xdr:colOff>
      <xdr:row>96</xdr:row>
      <xdr:rowOff>27817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44344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1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民生費は市民一人当たり</a:t>
          </a:r>
          <a:r>
            <a:rPr kumimoji="1" lang="en-US" altLang="ja-JP" sz="1400">
              <a:solidFill>
                <a:schemeClr val="dk1"/>
              </a:solidFill>
              <a:effectLst/>
              <a:latin typeface="+mn-lt"/>
              <a:ea typeface="+mn-ea"/>
              <a:cs typeface="+mn-cs"/>
            </a:rPr>
            <a:t>208</a:t>
          </a:r>
          <a:r>
            <a:rPr kumimoji="1" lang="ja-JP" altLang="ja-JP" sz="1400">
              <a:solidFill>
                <a:schemeClr val="dk1"/>
              </a:solidFill>
              <a:effectLst/>
              <a:latin typeface="+mn-lt"/>
              <a:ea typeface="+mn-ea"/>
              <a:cs typeface="+mn-cs"/>
            </a:rPr>
            <a:t>千円となっており、</a:t>
          </a:r>
          <a:r>
            <a:rPr kumimoji="1" lang="ja-JP" altLang="en-US" sz="1400">
              <a:solidFill>
                <a:schemeClr val="dk1"/>
              </a:solidFill>
              <a:effectLst/>
              <a:latin typeface="+mn-lt"/>
              <a:ea typeface="+mn-ea"/>
              <a:cs typeface="+mn-cs"/>
            </a:rPr>
            <a:t>依然として</a:t>
          </a:r>
          <a:r>
            <a:rPr kumimoji="1" lang="ja-JP" altLang="ja-JP" sz="1400">
              <a:solidFill>
                <a:schemeClr val="dk1"/>
              </a:solidFill>
              <a:effectLst/>
              <a:latin typeface="+mn-lt"/>
              <a:ea typeface="+mn-ea"/>
              <a:cs typeface="+mn-cs"/>
            </a:rPr>
            <a:t>類似団体平均に比べ高い状況にある。平成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また、農林水産業費は前年と比較し</a:t>
          </a:r>
          <a:r>
            <a:rPr kumimoji="1" lang="en-US" altLang="ja-JP" sz="1400">
              <a:solidFill>
                <a:schemeClr val="dk1"/>
              </a:solidFill>
              <a:effectLst/>
              <a:latin typeface="+mn-lt"/>
              <a:ea typeface="+mn-ea"/>
              <a:cs typeface="+mn-cs"/>
            </a:rPr>
            <a:t>19</a:t>
          </a:r>
          <a:r>
            <a:rPr kumimoji="1" lang="ja-JP" altLang="en-US" sz="1400">
              <a:solidFill>
                <a:schemeClr val="dk1"/>
              </a:solidFill>
              <a:effectLst/>
              <a:latin typeface="+mn-lt"/>
              <a:ea typeface="+mn-ea"/>
              <a:cs typeface="+mn-cs"/>
            </a:rPr>
            <a:t>％、市民一人当たり</a:t>
          </a:r>
          <a:r>
            <a:rPr kumimoji="1" lang="en-US" altLang="ja-JP" sz="1400">
              <a:solidFill>
                <a:schemeClr val="dk1"/>
              </a:solidFill>
              <a:effectLst/>
              <a:latin typeface="+mn-lt"/>
              <a:ea typeface="+mn-ea"/>
              <a:cs typeface="+mn-cs"/>
            </a:rPr>
            <a:t>72</a:t>
          </a:r>
          <a:r>
            <a:rPr kumimoji="1" lang="ja-JP" altLang="en-US" sz="1400">
              <a:solidFill>
                <a:schemeClr val="dk1"/>
              </a:solidFill>
              <a:effectLst/>
              <a:latin typeface="+mn-lt"/>
              <a:ea typeface="+mn-ea"/>
              <a:cs typeface="+mn-cs"/>
            </a:rPr>
            <a:t>千円と</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千円の増額となっている。これは、有害鳥獣処理施設整備事業や畜産振興事業、和牛振興対策事業に係る事業費の増加によるものである。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衛生費も前年度と比較し大きく増加している。これは、小児科診療施設整備や斎場整備、健康増進施設整備に係る事業費の増加によるもので、市民一人当たり</a:t>
          </a:r>
          <a:r>
            <a:rPr kumimoji="1" lang="en-US" altLang="ja-JP" sz="1400">
              <a:solidFill>
                <a:schemeClr val="dk1"/>
              </a:solidFill>
              <a:effectLst/>
              <a:latin typeface="+mn-lt"/>
              <a:ea typeface="+mn-ea"/>
              <a:cs typeface="+mn-cs"/>
            </a:rPr>
            <a:t>96</a:t>
          </a:r>
          <a:r>
            <a:rPr kumimoji="1" lang="ja-JP" altLang="en-US" sz="1400">
              <a:solidFill>
                <a:schemeClr val="dk1"/>
              </a:solidFill>
              <a:effectLst/>
              <a:latin typeface="+mn-lt"/>
              <a:ea typeface="+mn-ea"/>
              <a:cs typeface="+mn-cs"/>
            </a:rPr>
            <a:t>千円、前年度比</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千円となっている。</a:t>
          </a:r>
          <a:endParaRPr kumimoji="1" lang="en-US" altLang="ja-JP" sz="14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年度の実質収支額</a:t>
          </a:r>
          <a:r>
            <a:rPr kumimoji="1" lang="ja-JP" altLang="en-US" sz="1400">
              <a:solidFill>
                <a:schemeClr val="dk1"/>
              </a:solidFill>
              <a:effectLst/>
              <a:latin typeface="+mn-lt"/>
              <a:ea typeface="+mn-ea"/>
              <a:cs typeface="+mn-cs"/>
            </a:rPr>
            <a:t>は前年度と比較しほぼ横ばいで、</a:t>
          </a:r>
          <a:r>
            <a:rPr kumimoji="1" lang="ja-JP" altLang="ja-JP" sz="1400">
              <a:solidFill>
                <a:schemeClr val="dk1"/>
              </a:solidFill>
              <a:effectLst/>
              <a:latin typeface="+mn-lt"/>
              <a:ea typeface="+mn-ea"/>
              <a:cs typeface="+mn-cs"/>
            </a:rPr>
            <a:t>実質単年度収支は、</a:t>
          </a:r>
          <a:r>
            <a:rPr kumimoji="1" lang="en-US" altLang="ja-JP" sz="1400">
              <a:solidFill>
                <a:schemeClr val="dk1"/>
              </a:solidFill>
              <a:effectLst/>
              <a:latin typeface="+mn-lt"/>
              <a:ea typeface="+mn-ea"/>
              <a:cs typeface="+mn-cs"/>
            </a:rPr>
            <a:t>1.28</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減少している。その主な要因は、普通交付税や臨時財政対策債、明許繰越に係る純剰余金、地方消費税交付金など歳入一般財源の減額である。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財政調整基金は、平成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en-US" altLang="ja-JP" sz="1400">
              <a:solidFill>
                <a:schemeClr val="dk1"/>
              </a:solidFill>
              <a:effectLst/>
              <a:latin typeface="+mn-lt"/>
              <a:ea typeface="+mn-ea"/>
              <a:cs typeface="+mn-cs"/>
            </a:rPr>
            <a:t>450</a:t>
          </a:r>
          <a:r>
            <a:rPr kumimoji="1" lang="ja-JP" altLang="en-US" sz="1400">
              <a:solidFill>
                <a:schemeClr val="dk1"/>
              </a:solidFill>
              <a:effectLst/>
              <a:latin typeface="+mn-lt"/>
              <a:ea typeface="+mn-ea"/>
              <a:cs typeface="+mn-cs"/>
            </a:rPr>
            <a:t>百万円を取り崩し</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年度末の現在高は、</a:t>
          </a:r>
          <a:r>
            <a:rPr kumimoji="1" lang="en-US" altLang="ja-JP" sz="1400">
              <a:solidFill>
                <a:schemeClr val="dk1"/>
              </a:solidFill>
              <a:effectLst/>
              <a:latin typeface="+mn-lt"/>
              <a:ea typeface="+mn-ea"/>
              <a:cs typeface="+mn-cs"/>
            </a:rPr>
            <a:t>4,375</a:t>
          </a:r>
          <a:r>
            <a:rPr kumimoji="1" lang="ja-JP" altLang="ja-JP" sz="14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年度における連結実質赤字比率は、全会計において黒字となっている。</a:t>
          </a:r>
          <a:endParaRPr lang="ja-JP" altLang="ja-JP" sz="1400">
            <a:effectLst/>
          </a:endParaRPr>
        </a:p>
        <a:p>
          <a:r>
            <a:rPr kumimoji="1" lang="ja-JP" altLang="ja-JP" sz="1400">
              <a:solidFill>
                <a:schemeClr val="dk1"/>
              </a:solidFill>
              <a:effectLst/>
              <a:latin typeface="+mn-lt"/>
              <a:ea typeface="+mn-ea"/>
              <a:cs typeface="+mn-cs"/>
            </a:rPr>
            <a:t>　しかし、平成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年度からは普通交付税を含めた一般財源の確保が厳しい状況となっている。</a:t>
          </a:r>
          <a:endParaRPr lang="ja-JP" altLang="ja-JP" sz="1400">
            <a:effectLst/>
          </a:endParaRPr>
        </a:p>
        <a:p>
          <a:r>
            <a:rPr kumimoji="1" lang="ja-JP" altLang="ja-JP" sz="1400">
              <a:solidFill>
                <a:schemeClr val="dk1"/>
              </a:solidFill>
              <a:effectLst/>
              <a:latin typeface="+mn-lt"/>
              <a:ea typeface="+mn-ea"/>
              <a:cs typeface="+mn-cs"/>
            </a:rPr>
            <a:t>　普通交付税は合併算定替の特例の適用により、増額交付を受けているが、平成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年度から５年間で段階的に縮減し、平成</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年度より加算がなくなる状況にある。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そのため、</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年度には一般会計から特別会計への繰出金について、その性質や必要性を検討し、一定の基準を示す「一般会計繰出方針」を策定し、適正な繰出しに努めている。</a:t>
          </a:r>
          <a:endParaRPr lang="ja-JP" altLang="ja-JP" sz="1400">
            <a:effectLst/>
          </a:endParaRPr>
        </a:p>
        <a:p>
          <a:r>
            <a:rPr kumimoji="1" lang="ja-JP" altLang="ja-JP" sz="1400">
              <a:solidFill>
                <a:schemeClr val="dk1"/>
              </a:solidFill>
              <a:effectLst/>
              <a:latin typeface="+mn-lt"/>
              <a:ea typeface="+mn-ea"/>
              <a:cs typeface="+mn-cs"/>
            </a:rPr>
            <a:t>　また、平成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には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第２期持続可能な財政運営プラン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を策定し、</a:t>
          </a:r>
          <a:r>
            <a:rPr kumimoji="1" lang="ja-JP" altLang="en-US" sz="1400">
              <a:solidFill>
                <a:schemeClr val="dk1"/>
              </a:solidFill>
              <a:effectLst/>
              <a:latin typeface="+mn-lt"/>
              <a:ea typeface="+mn-ea"/>
              <a:cs typeface="+mn-cs"/>
            </a:rPr>
            <a:t>市税収能率の向上や新たな財源の確保などによる</a:t>
          </a:r>
          <a:r>
            <a:rPr kumimoji="1" lang="ja-JP" altLang="ja-JP" sz="1400">
              <a:solidFill>
                <a:schemeClr val="dk1"/>
              </a:solidFill>
              <a:effectLst/>
              <a:latin typeface="+mn-lt"/>
              <a:ea typeface="+mn-ea"/>
              <a:cs typeface="+mn-cs"/>
            </a:rPr>
            <a:t>歳入確保</a:t>
          </a:r>
          <a:r>
            <a:rPr kumimoji="1" lang="ja-JP" altLang="en-US" sz="1400">
              <a:solidFill>
                <a:schemeClr val="dk1"/>
              </a:solidFill>
              <a:effectLst/>
              <a:latin typeface="+mn-lt"/>
              <a:ea typeface="+mn-ea"/>
              <a:cs typeface="+mn-cs"/>
            </a:rPr>
            <a:t>、性質別経費ごとに削減率を定め、一般財源の抑制を図り</a:t>
          </a:r>
          <a:r>
            <a:rPr kumimoji="1" lang="ja-JP" altLang="ja-JP" sz="1400">
              <a:solidFill>
                <a:schemeClr val="dk1"/>
              </a:solidFill>
              <a:effectLst/>
              <a:latin typeface="+mn-lt"/>
              <a:ea typeface="+mn-ea"/>
              <a:cs typeface="+mn-cs"/>
            </a:rPr>
            <a:t>歳出削減に努めることとして</a:t>
          </a:r>
          <a:r>
            <a:rPr kumimoji="1" lang="ja-JP" altLang="en-US" sz="1400">
              <a:solidFill>
                <a:schemeClr val="dk1"/>
              </a:solidFill>
              <a:effectLst/>
              <a:latin typeface="+mn-lt"/>
              <a:ea typeface="+mn-ea"/>
              <a:cs typeface="+mn-cs"/>
            </a:rPr>
            <a:t>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31251815</v>
      </c>
      <c r="BO4" s="441"/>
      <c r="BP4" s="441"/>
      <c r="BQ4" s="441"/>
      <c r="BR4" s="441"/>
      <c r="BS4" s="441"/>
      <c r="BT4" s="441"/>
      <c r="BU4" s="442"/>
      <c r="BV4" s="440">
        <v>29982189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30593003</v>
      </c>
      <c r="BO5" s="446"/>
      <c r="BP5" s="446"/>
      <c r="BQ5" s="446"/>
      <c r="BR5" s="446"/>
      <c r="BS5" s="446"/>
      <c r="BT5" s="446"/>
      <c r="BU5" s="447"/>
      <c r="BV5" s="445">
        <v>29297676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97.9</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658812</v>
      </c>
      <c r="BO6" s="446"/>
      <c r="BP6" s="446"/>
      <c r="BQ6" s="446"/>
      <c r="BR6" s="446"/>
      <c r="BS6" s="446"/>
      <c r="BT6" s="446"/>
      <c r="BU6" s="447"/>
      <c r="BV6" s="445">
        <v>684513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v>
      </c>
      <c r="CU6" s="596"/>
      <c r="CV6" s="596"/>
      <c r="CW6" s="596"/>
      <c r="CX6" s="596"/>
      <c r="CY6" s="596"/>
      <c r="CZ6" s="596"/>
      <c r="DA6" s="597"/>
      <c r="DB6" s="595">
        <v>100.8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100668</v>
      </c>
      <c r="BO7" s="446"/>
      <c r="BP7" s="446"/>
      <c r="BQ7" s="446"/>
      <c r="BR7" s="446"/>
      <c r="BS7" s="446"/>
      <c r="BT7" s="446"/>
      <c r="BU7" s="447"/>
      <c r="BV7" s="445">
        <v>120624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18030130</v>
      </c>
      <c r="CU7" s="446"/>
      <c r="CV7" s="446"/>
      <c r="CW7" s="446"/>
      <c r="CX7" s="446"/>
      <c r="CY7" s="446"/>
      <c r="CZ7" s="446"/>
      <c r="DA7" s="447"/>
      <c r="DB7" s="445">
        <v>18584241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558144</v>
      </c>
      <c r="BO8" s="446"/>
      <c r="BP8" s="446"/>
      <c r="BQ8" s="446"/>
      <c r="BR8" s="446"/>
      <c r="BS8" s="446"/>
      <c r="BT8" s="446"/>
      <c r="BU8" s="447"/>
      <c r="BV8" s="445">
        <v>563889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37000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-5745</v>
      </c>
      <c r="BO9" s="446"/>
      <c r="BP9" s="446"/>
      <c r="BQ9" s="446"/>
      <c r="BR9" s="446"/>
      <c r="BS9" s="446"/>
      <c r="BT9" s="446"/>
      <c r="BU9" s="447"/>
      <c r="BV9" s="445">
        <v>-356995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22.3</v>
      </c>
      <c r="CU9" s="416"/>
      <c r="CV9" s="416"/>
      <c r="CW9" s="416"/>
      <c r="CX9" s="416"/>
      <c r="CY9" s="416"/>
      <c r="CZ9" s="416"/>
      <c r="DA9" s="417"/>
      <c r="DB9" s="415">
        <v>22.6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40244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1000</v>
      </c>
      <c r="BO10" s="446"/>
      <c r="BP10" s="446"/>
      <c r="BQ10" s="446"/>
      <c r="BR10" s="446"/>
      <c r="BS10" s="446"/>
      <c r="BT10" s="446"/>
      <c r="BU10" s="447"/>
      <c r="BV10" s="445">
        <v>127226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36275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450000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35903</v>
      </c>
      <c r="S13" s="549"/>
      <c r="T13" s="549"/>
      <c r="U13" s="549"/>
      <c r="V13" s="550"/>
      <c r="W13" s="536" t="s">
        <v>132</v>
      </c>
      <c r="X13" s="458"/>
      <c r="Y13" s="458"/>
      <c r="Z13" s="458"/>
      <c r="AA13" s="458"/>
      <c r="AB13" s="459"/>
      <c r="AC13" s="421">
        <v>3709</v>
      </c>
      <c r="AD13" s="422"/>
      <c r="AE13" s="422"/>
      <c r="AF13" s="422"/>
      <c r="AG13" s="423"/>
      <c r="AH13" s="421">
        <v>3698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-454745</v>
      </c>
      <c r="BO13" s="446"/>
      <c r="BP13" s="446"/>
      <c r="BQ13" s="446"/>
      <c r="BR13" s="446"/>
      <c r="BS13" s="446"/>
      <c r="BT13" s="446"/>
      <c r="BU13" s="447"/>
      <c r="BV13" s="445">
        <v>-229769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15.1</v>
      </c>
      <c r="CU13" s="416"/>
      <c r="CV13" s="416"/>
      <c r="CW13" s="416"/>
      <c r="CX13" s="416"/>
      <c r="CY13" s="416"/>
      <c r="CZ13" s="416"/>
      <c r="DA13" s="417"/>
      <c r="DB13" s="415">
        <v>15.7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37000</v>
      </c>
      <c r="S14" s="549"/>
      <c r="T14" s="549"/>
      <c r="U14" s="549"/>
      <c r="V14" s="550"/>
      <c r="W14" s="551"/>
      <c r="X14" s="461"/>
      <c r="Y14" s="461"/>
      <c r="Z14" s="461"/>
      <c r="AA14" s="461"/>
      <c r="AB14" s="462"/>
      <c r="AC14" s="541">
        <v>20.8</v>
      </c>
      <c r="AD14" s="542"/>
      <c r="AE14" s="542"/>
      <c r="AF14" s="542"/>
      <c r="AG14" s="543"/>
      <c r="AH14" s="541">
        <v>19.7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124.8</v>
      </c>
      <c r="CU14" s="553"/>
      <c r="CV14" s="553"/>
      <c r="CW14" s="553"/>
      <c r="CX14" s="553"/>
      <c r="CY14" s="553"/>
      <c r="CZ14" s="553"/>
      <c r="DA14" s="554"/>
      <c r="DB14" s="552">
        <v>117.7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36638</v>
      </c>
      <c r="S15" s="549"/>
      <c r="T15" s="549"/>
      <c r="U15" s="549"/>
      <c r="V15" s="550"/>
      <c r="W15" s="536" t="s">
        <v>139</v>
      </c>
      <c r="X15" s="458"/>
      <c r="Y15" s="458"/>
      <c r="Z15" s="458"/>
      <c r="AA15" s="458"/>
      <c r="AB15" s="459"/>
      <c r="AC15" s="421">
        <v>3660</v>
      </c>
      <c r="AD15" s="422"/>
      <c r="AE15" s="422"/>
      <c r="AF15" s="422"/>
      <c r="AG15" s="423"/>
      <c r="AH15" s="421">
        <v>4151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4091023</v>
      </c>
      <c r="BO15" s="441"/>
      <c r="BP15" s="441"/>
      <c r="BQ15" s="441"/>
      <c r="BR15" s="441"/>
      <c r="BS15" s="441"/>
      <c r="BT15" s="441"/>
      <c r="BU15" s="442"/>
      <c r="BV15" s="440">
        <v>4104676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20.5</v>
      </c>
      <c r="AD16" s="542"/>
      <c r="AE16" s="542"/>
      <c r="AF16" s="542"/>
      <c r="AG16" s="543"/>
      <c r="AH16" s="541">
        <v>22.1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15561824</v>
      </c>
      <c r="BO16" s="446"/>
      <c r="BP16" s="446"/>
      <c r="BQ16" s="446"/>
      <c r="BR16" s="446"/>
      <c r="BS16" s="446"/>
      <c r="BT16" s="446"/>
      <c r="BU16" s="447"/>
      <c r="BV16" s="445">
        <v>15645324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10501</v>
      </c>
      <c r="AD17" s="422"/>
      <c r="AE17" s="422"/>
      <c r="AF17" s="422"/>
      <c r="AG17" s="423"/>
      <c r="AH17" s="421">
        <v>10918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5118819</v>
      </c>
      <c r="BO17" s="446"/>
      <c r="BP17" s="446"/>
      <c r="BQ17" s="446"/>
      <c r="BR17" s="446"/>
      <c r="BS17" s="446"/>
      <c r="BT17" s="446"/>
      <c r="BU17" s="447"/>
      <c r="BV17" s="445">
        <v>5111270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1246.49</v>
      </c>
      <c r="M18" s="510"/>
      <c r="N18" s="510"/>
      <c r="O18" s="510"/>
      <c r="P18" s="510"/>
      <c r="Q18" s="510"/>
      <c r="R18" s="511"/>
      <c r="S18" s="511"/>
      <c r="T18" s="511"/>
      <c r="U18" s="511"/>
      <c r="V18" s="512"/>
      <c r="W18" s="526"/>
      <c r="X18" s="527"/>
      <c r="Y18" s="527"/>
      <c r="Z18" s="527"/>
      <c r="AA18" s="527"/>
      <c r="AB18" s="537"/>
      <c r="AC18" s="409">
        <v>58.8</v>
      </c>
      <c r="AD18" s="410"/>
      <c r="AE18" s="410"/>
      <c r="AF18" s="410"/>
      <c r="AG18" s="513"/>
      <c r="AH18" s="409">
        <v>58.2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17765630</v>
      </c>
      <c r="BO18" s="446"/>
      <c r="BP18" s="446"/>
      <c r="BQ18" s="446"/>
      <c r="BR18" s="446"/>
      <c r="BS18" s="446"/>
      <c r="BT18" s="446"/>
      <c r="BU18" s="447"/>
      <c r="BV18" s="445">
        <v>18021114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20872342</v>
      </c>
      <c r="BO19" s="446"/>
      <c r="BP19" s="446"/>
      <c r="BQ19" s="446"/>
      <c r="BR19" s="446"/>
      <c r="BS19" s="446"/>
      <c r="BT19" s="446"/>
      <c r="BU19" s="447"/>
      <c r="BV19" s="445">
        <v>21285485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14455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38897411</v>
      </c>
      <c r="BO23" s="446"/>
      <c r="BP23" s="446"/>
      <c r="BQ23" s="446"/>
      <c r="BR23" s="446"/>
      <c r="BS23" s="446"/>
      <c r="BT23" s="446"/>
      <c r="BU23" s="447"/>
      <c r="BV23" s="445">
        <v>38416666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8600</v>
      </c>
      <c r="R24" s="422"/>
      <c r="S24" s="422"/>
      <c r="T24" s="422"/>
      <c r="U24" s="422"/>
      <c r="V24" s="423"/>
      <c r="W24" s="487"/>
      <c r="X24" s="478"/>
      <c r="Y24" s="479"/>
      <c r="Z24" s="418" t="s">
        <v>162</v>
      </c>
      <c r="AA24" s="419"/>
      <c r="AB24" s="419"/>
      <c r="AC24" s="419"/>
      <c r="AD24" s="419"/>
      <c r="AE24" s="419"/>
      <c r="AF24" s="419"/>
      <c r="AG24" s="420"/>
      <c r="AH24" s="421">
        <v>451</v>
      </c>
      <c r="AI24" s="422"/>
      <c r="AJ24" s="422"/>
      <c r="AK24" s="422"/>
      <c r="AL24" s="423"/>
      <c r="AM24" s="421">
        <v>1399904</v>
      </c>
      <c r="AN24" s="422"/>
      <c r="AO24" s="422"/>
      <c r="AP24" s="422"/>
      <c r="AQ24" s="422"/>
      <c r="AR24" s="423"/>
      <c r="AS24" s="421">
        <v>3104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27934458</v>
      </c>
      <c r="BO24" s="446"/>
      <c r="BP24" s="446"/>
      <c r="BQ24" s="446"/>
      <c r="BR24" s="446"/>
      <c r="BS24" s="446"/>
      <c r="BT24" s="446"/>
      <c r="BU24" s="447"/>
      <c r="BV24" s="445">
        <v>28081756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7000</v>
      </c>
      <c r="R25" s="422"/>
      <c r="S25" s="422"/>
      <c r="T25" s="422"/>
      <c r="U25" s="422"/>
      <c r="V25" s="423"/>
      <c r="W25" s="487"/>
      <c r="X25" s="478"/>
      <c r="Y25" s="479"/>
      <c r="Z25" s="418" t="s">
        <v>165</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3086435</v>
      </c>
      <c r="BO25" s="441"/>
      <c r="BP25" s="441"/>
      <c r="BQ25" s="441"/>
      <c r="BR25" s="441"/>
      <c r="BS25" s="441"/>
      <c r="BT25" s="441"/>
      <c r="BU25" s="442"/>
      <c r="BV25" s="440">
        <v>4164474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6200</v>
      </c>
      <c r="R26" s="422"/>
      <c r="S26" s="422"/>
      <c r="T26" s="422"/>
      <c r="U26" s="422"/>
      <c r="V26" s="423"/>
      <c r="W26" s="487"/>
      <c r="X26" s="478"/>
      <c r="Y26" s="479"/>
      <c r="Z26" s="418" t="s">
        <v>168</v>
      </c>
      <c r="AA26" s="500"/>
      <c r="AB26" s="500"/>
      <c r="AC26" s="500"/>
      <c r="AD26" s="500"/>
      <c r="AE26" s="500"/>
      <c r="AF26" s="500"/>
      <c r="AG26" s="501"/>
      <c r="AH26" s="421">
        <v>9</v>
      </c>
      <c r="AI26" s="422"/>
      <c r="AJ26" s="422"/>
      <c r="AK26" s="422"/>
      <c r="AL26" s="423"/>
      <c r="AM26" s="421">
        <v>30294</v>
      </c>
      <c r="AN26" s="422"/>
      <c r="AO26" s="422"/>
      <c r="AP26" s="422"/>
      <c r="AQ26" s="422"/>
      <c r="AR26" s="423"/>
      <c r="AS26" s="421">
        <v>3366</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4100</v>
      </c>
      <c r="R27" s="422"/>
      <c r="S27" s="422"/>
      <c r="T27" s="422"/>
      <c r="U27" s="422"/>
      <c r="V27" s="423"/>
      <c r="W27" s="487"/>
      <c r="X27" s="478"/>
      <c r="Y27" s="479"/>
      <c r="Z27" s="418" t="s">
        <v>171</v>
      </c>
      <c r="AA27" s="419"/>
      <c r="AB27" s="419"/>
      <c r="AC27" s="419"/>
      <c r="AD27" s="419"/>
      <c r="AE27" s="419"/>
      <c r="AF27" s="419"/>
      <c r="AG27" s="420"/>
      <c r="AH27" s="421">
        <v>9</v>
      </c>
      <c r="AI27" s="422"/>
      <c r="AJ27" s="422"/>
      <c r="AK27" s="422"/>
      <c r="AL27" s="423"/>
      <c r="AM27" s="421">
        <v>33669</v>
      </c>
      <c r="AN27" s="422"/>
      <c r="AO27" s="422"/>
      <c r="AP27" s="422"/>
      <c r="AQ27" s="422"/>
      <c r="AR27" s="423"/>
      <c r="AS27" s="421">
        <v>3741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286654</v>
      </c>
      <c r="BO27" s="449"/>
      <c r="BP27" s="449"/>
      <c r="BQ27" s="449"/>
      <c r="BR27" s="449"/>
      <c r="BS27" s="449"/>
      <c r="BT27" s="449"/>
      <c r="BU27" s="450"/>
      <c r="BV27" s="448">
        <v>286639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3550</v>
      </c>
      <c r="R28" s="422"/>
      <c r="S28" s="422"/>
      <c r="T28" s="422"/>
      <c r="U28" s="422"/>
      <c r="V28" s="423"/>
      <c r="W28" s="487"/>
      <c r="X28" s="478"/>
      <c r="Y28" s="479"/>
      <c r="Z28" s="418" t="s">
        <v>174</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4374728</v>
      </c>
      <c r="BO28" s="441"/>
      <c r="BP28" s="441"/>
      <c r="BQ28" s="441"/>
      <c r="BR28" s="441"/>
      <c r="BS28" s="441"/>
      <c r="BT28" s="441"/>
      <c r="BU28" s="442"/>
      <c r="BV28" s="440">
        <v>4533728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18</v>
      </c>
      <c r="M29" s="422"/>
      <c r="N29" s="422"/>
      <c r="O29" s="422"/>
      <c r="P29" s="423"/>
      <c r="Q29" s="421">
        <v>3250</v>
      </c>
      <c r="R29" s="422"/>
      <c r="S29" s="422"/>
      <c r="T29" s="422"/>
      <c r="U29" s="422"/>
      <c r="V29" s="423"/>
      <c r="W29" s="488"/>
      <c r="X29" s="489"/>
      <c r="Y29" s="490"/>
      <c r="Z29" s="418" t="s">
        <v>177</v>
      </c>
      <c r="AA29" s="419"/>
      <c r="AB29" s="419"/>
      <c r="AC29" s="419"/>
      <c r="AD29" s="419"/>
      <c r="AE29" s="419"/>
      <c r="AF29" s="419"/>
      <c r="AG29" s="420"/>
      <c r="AH29" s="421">
        <v>460</v>
      </c>
      <c r="AI29" s="422"/>
      <c r="AJ29" s="422"/>
      <c r="AK29" s="422"/>
      <c r="AL29" s="423"/>
      <c r="AM29" s="421">
        <v>1433573</v>
      </c>
      <c r="AN29" s="422"/>
      <c r="AO29" s="422"/>
      <c r="AP29" s="422"/>
      <c r="AQ29" s="422"/>
      <c r="AR29" s="423"/>
      <c r="AS29" s="421">
        <v>3116</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2254</v>
      </c>
      <c r="BO29" s="446"/>
      <c r="BP29" s="446"/>
      <c r="BQ29" s="446"/>
      <c r="BR29" s="446"/>
      <c r="BS29" s="446"/>
      <c r="BT29" s="446"/>
      <c r="BU29" s="447"/>
      <c r="BV29" s="445">
        <v>2254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3592801</v>
      </c>
      <c r="BO30" s="449"/>
      <c r="BP30" s="449"/>
      <c r="BQ30" s="449"/>
      <c r="BR30" s="449"/>
      <c r="BS30" s="449"/>
      <c r="BT30" s="449"/>
      <c r="BU30" s="450"/>
      <c r="BV30" s="448">
        <v>3742085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備北地区消防組合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庄原市土地開発公社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住宅資金特別会計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IF('各会計、関係団体の財政状況及び健全化判断比率'!B34="","",'各会計、関係団体の財政状況及び健全化判断比率'!B34)</f>
        <v>国民健康保険病院事業会計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広島県市町総合事務組合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㈱グリーンウィンズさとやま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歯科診療所特別会計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IF('各会計、関係団体の財政状況及び健全化判断比率'!B37="","",'各会計、関係団体の財政状況及び健全化判断比率'!B37)</f>
        <v>浄化槽整備事業特別会計</v>
      </c>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後期高齢者医療広域連合（一般会計）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庄原市総合サービス㈱</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休日診療センター特別会計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15</v>
      </c>
      <c r="BF37" s="404"/>
      <c r="BG37" s="403" t="str">
        <f>IF('各会計、関係団体の財政状況及び健全化判断比率'!B38="","",'各会計、関係団体の財政状況及び健全化判断比率'!B38)</f>
        <v>宅地造成事業特別会計</v>
      </c>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後期高齢者医療広域連合（特別会計）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西城町産業振興開発㈱</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介護保険サービス事業特別会計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16</v>
      </c>
      <c r="BF38" s="404"/>
      <c r="BG38" s="403" t="str">
        <f>IF('各会計、関係団体の財政状況及び健全化判断比率'!B39="","",'各会計、関係団体の財政状況及び健全化判断比率'!B39)</f>
        <v>工業団地造成事業特別会計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㈱比婆の森</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㈱ニュー東城</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㈱緑の村</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28</v>
      </c>
      <c r="CP41" s="404"/>
      <c r="CQ41" s="403" t="str">
        <f>IF('各会計、関係団体の財政状況及び健全化判断比率'!BS14="","",'各会計、関係団体の財政状況及び健全化判断比率'!BS14)</f>
        <v>㈱里山総領</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29</v>
      </c>
      <c r="CP42" s="404"/>
      <c r="CQ42" s="403" t="str">
        <f>IF('各会計、関係団体の財政状況及び健全化判断比率'!BS15="","",'各会計、関係団体の財政状況及び健全化判断比率'!BS15)</f>
        <v>㈱庄原市農林振興公社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30</v>
      </c>
      <c r="CP43" s="404"/>
      <c r="CQ43" s="403" t="str">
        <f>IF('各会計、関係団体の財政状況及び健全化判断比率'!BS16="","",'各会計、関係団体の財政状況及び健全化判断比率'!BS16)</f>
        <v>庄原さとやまペレット㈱</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Zp5oaQHoev3FKGWFMyK3nZa3UDiJWy5gY+OxW9Smd+moCnJuKzZrnu0FMKSRyf2LfvAa1rLVKD1lgHT9aAy4g==" saltValue="91rzFJPEE9moITyN354A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568</v>
      </c>
      <c r="D34" s="1224"/>
      <c r="E34" s="1225"/>
      <c r="F34" s="32">
        <v>6.69</v>
      </c>
      <c r="G34" s="33">
        <v>7.24</v>
      </c>
      <c r="H34" s="33">
        <v>7.23</v>
      </c>
      <c r="I34" s="33">
        <v>7.71</v>
      </c>
      <c r="J34" s="34">
        <v>7.97</v>
      </c>
      <c r="K34" s="22"/>
      <c r="L34" s="22"/>
      <c r="M34" s="22"/>
      <c r="N34" s="22"/>
      <c r="O34" s="22"/>
      <c r="P34" s="22"/>
    </row>
    <row r="35" spans="1:16" ht="39" customHeight="1" x14ac:dyDescent="0.15">
      <c r="A35" s="22"/>
      <c r="B35" s="35"/>
      <c r="C35" s="1218" t="s">
        <v>569</v>
      </c>
      <c r="D35" s="1219"/>
      <c r="E35" s="1220"/>
      <c r="F35" s="36">
        <v>3.82</v>
      </c>
      <c r="G35" s="37">
        <v>4.51</v>
      </c>
      <c r="H35" s="37">
        <v>4.6900000000000004</v>
      </c>
      <c r="I35" s="37">
        <v>3.03</v>
      </c>
      <c r="J35" s="38">
        <v>3.09</v>
      </c>
      <c r="K35" s="22"/>
      <c r="L35" s="22"/>
      <c r="M35" s="22"/>
      <c r="N35" s="22"/>
      <c r="O35" s="22"/>
      <c r="P35" s="22"/>
    </row>
    <row r="36" spans="1:16" ht="39" customHeight="1" x14ac:dyDescent="0.15">
      <c r="A36" s="22"/>
      <c r="B36" s="35"/>
      <c r="C36" s="1218" t="s">
        <v>570</v>
      </c>
      <c r="D36" s="1219"/>
      <c r="E36" s="1220"/>
      <c r="F36" s="36">
        <v>0.94</v>
      </c>
      <c r="G36" s="37">
        <v>0.86</v>
      </c>
      <c r="H36" s="37">
        <v>1.28</v>
      </c>
      <c r="I36" s="37">
        <v>1.88</v>
      </c>
      <c r="J36" s="38">
        <v>2.11</v>
      </c>
      <c r="K36" s="22"/>
      <c r="L36" s="22"/>
      <c r="M36" s="22"/>
      <c r="N36" s="22"/>
      <c r="O36" s="22"/>
      <c r="P36" s="22"/>
    </row>
    <row r="37" spans="1:16" ht="39" customHeight="1" x14ac:dyDescent="0.15">
      <c r="A37" s="22"/>
      <c r="B37" s="35"/>
      <c r="C37" s="1218" t="s">
        <v>571</v>
      </c>
      <c r="D37" s="1219"/>
      <c r="E37" s="1220"/>
      <c r="F37" s="36">
        <v>0.03</v>
      </c>
      <c r="G37" s="37">
        <v>0.06</v>
      </c>
      <c r="H37" s="37">
        <v>0.03</v>
      </c>
      <c r="I37" s="37">
        <v>0.26</v>
      </c>
      <c r="J37" s="38">
        <v>1.01</v>
      </c>
      <c r="K37" s="22"/>
      <c r="L37" s="22"/>
      <c r="M37" s="22"/>
      <c r="N37" s="22"/>
      <c r="O37" s="22"/>
      <c r="P37" s="22"/>
    </row>
    <row r="38" spans="1:16" ht="39" customHeight="1" x14ac:dyDescent="0.15">
      <c r="A38" s="22"/>
      <c r="B38" s="35"/>
      <c r="C38" s="1218" t="s">
        <v>572</v>
      </c>
      <c r="D38" s="1219"/>
      <c r="E38" s="1220"/>
      <c r="F38" s="36">
        <v>0.44</v>
      </c>
      <c r="G38" s="37">
        <v>0.54</v>
      </c>
      <c r="H38" s="37">
        <v>0.71</v>
      </c>
      <c r="I38" s="37">
        <v>0.88</v>
      </c>
      <c r="J38" s="38">
        <v>0.73</v>
      </c>
      <c r="K38" s="22"/>
      <c r="L38" s="22"/>
      <c r="M38" s="22"/>
      <c r="N38" s="22"/>
      <c r="O38" s="22"/>
      <c r="P38" s="22"/>
    </row>
    <row r="39" spans="1:16" ht="39" customHeight="1" x14ac:dyDescent="0.15">
      <c r="A39" s="22"/>
      <c r="B39" s="35"/>
      <c r="C39" s="1218" t="s">
        <v>573</v>
      </c>
      <c r="D39" s="1219"/>
      <c r="E39" s="1220"/>
      <c r="F39" s="36">
        <v>0.01</v>
      </c>
      <c r="G39" s="37">
        <v>0.01</v>
      </c>
      <c r="H39" s="37">
        <v>0</v>
      </c>
      <c r="I39" s="37">
        <v>0.01</v>
      </c>
      <c r="J39" s="38">
        <v>0.11</v>
      </c>
      <c r="K39" s="22"/>
      <c r="L39" s="22"/>
      <c r="M39" s="22"/>
      <c r="N39" s="22"/>
      <c r="O39" s="22"/>
      <c r="P39" s="22"/>
    </row>
    <row r="40" spans="1:16" ht="39" customHeight="1" x14ac:dyDescent="0.15">
      <c r="A40" s="22"/>
      <c r="B40" s="35"/>
      <c r="C40" s="1218" t="s">
        <v>574</v>
      </c>
      <c r="D40" s="1219"/>
      <c r="E40" s="1220"/>
      <c r="F40" s="36">
        <v>0.57999999999999996</v>
      </c>
      <c r="G40" s="37">
        <v>0.59</v>
      </c>
      <c r="H40" s="37">
        <v>0.56999999999999995</v>
      </c>
      <c r="I40" s="37">
        <v>0.05</v>
      </c>
      <c r="J40" s="38">
        <v>0.04</v>
      </c>
      <c r="K40" s="22"/>
      <c r="L40" s="22"/>
      <c r="M40" s="22"/>
      <c r="N40" s="22"/>
      <c r="O40" s="22"/>
      <c r="P40" s="22"/>
    </row>
    <row r="41" spans="1:16" ht="39" customHeight="1" x14ac:dyDescent="0.15">
      <c r="A41" s="22"/>
      <c r="B41" s="35"/>
      <c r="C41" s="1218" t="s">
        <v>575</v>
      </c>
      <c r="D41" s="1219"/>
      <c r="E41" s="1220"/>
      <c r="F41" s="36">
        <v>0</v>
      </c>
      <c r="G41" s="37">
        <v>0</v>
      </c>
      <c r="H41" s="37">
        <v>0.01</v>
      </c>
      <c r="I41" s="37">
        <v>0.25</v>
      </c>
      <c r="J41" s="38">
        <v>0</v>
      </c>
      <c r="K41" s="22"/>
      <c r="L41" s="22"/>
      <c r="M41" s="22"/>
      <c r="N41" s="22"/>
      <c r="O41" s="22"/>
      <c r="P41" s="22"/>
    </row>
    <row r="42" spans="1:16" ht="39" customHeight="1" x14ac:dyDescent="0.15">
      <c r="A42" s="22"/>
      <c r="B42" s="39"/>
      <c r="C42" s="1218" t="s">
        <v>576</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577</v>
      </c>
      <c r="D43" s="1222"/>
      <c r="E43" s="1223"/>
      <c r="F43" s="41">
        <v>0.08</v>
      </c>
      <c r="G43" s="42">
        <v>0.06</v>
      </c>
      <c r="H43" s="42">
        <v>0.05</v>
      </c>
      <c r="I43" s="42">
        <v>7.0000000000000007E-2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IPMv4EMuHVHksdC+3VX2cDNH2Q2OKrbgrseXifDnXid13gZPYw8oX/+lOxBCg/Fz2ldIcb9gsQRDKpKsd6kA==" saltValue="0PY2kyhLiRoZGi+6U5t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6121</v>
      </c>
      <c r="L45" s="60">
        <v>5940</v>
      </c>
      <c r="M45" s="60">
        <v>5586</v>
      </c>
      <c r="N45" s="60">
        <v>4995</v>
      </c>
      <c r="O45" s="61">
        <v>4831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944</v>
      </c>
      <c r="L48" s="64">
        <v>960</v>
      </c>
      <c r="M48" s="64">
        <v>980</v>
      </c>
      <c r="N48" s="64">
        <v>978</v>
      </c>
      <c r="O48" s="65">
        <v>967</v>
      </c>
      <c r="P48" s="48"/>
      <c r="Q48" s="48"/>
      <c r="R48" s="48"/>
      <c r="S48" s="48"/>
      <c r="T48" s="48"/>
      <c r="U48" s="48"/>
    </row>
    <row r="49" spans="1:21" ht="30.75" customHeight="1" x14ac:dyDescent="0.15">
      <c r="A49" s="48"/>
      <c r="B49" s="1236"/>
      <c r="C49" s="1237"/>
      <c r="D49" s="62"/>
      <c r="E49" s="1228" t="s">
        <v>16</v>
      </c>
      <c r="F49" s="1228"/>
      <c r="G49" s="1228"/>
      <c r="H49" s="1228"/>
      <c r="I49" s="1228"/>
      <c r="J49" s="1229"/>
      <c r="K49" s="63">
        <v>9</v>
      </c>
      <c r="L49" s="64">
        <v>9</v>
      </c>
      <c r="M49" s="64">
        <v>9</v>
      </c>
      <c r="N49" s="64">
        <v>9</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198</v>
      </c>
      <c r="L50" s="64">
        <v>187</v>
      </c>
      <c r="M50" s="64">
        <v>175</v>
      </c>
      <c r="N50" s="64">
        <v>149</v>
      </c>
      <c r="O50" s="65">
        <v>217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4393</v>
      </c>
      <c r="L52" s="64">
        <v>4474</v>
      </c>
      <c r="M52" s="64">
        <v>4315</v>
      </c>
      <c r="N52" s="64">
        <v>3965</v>
      </c>
      <c r="O52" s="65">
        <v>3900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2880</v>
      </c>
      <c r="L53" s="69">
        <v>2623</v>
      </c>
      <c r="M53" s="69">
        <v>2435</v>
      </c>
      <c r="N53" s="69">
        <v>2166</v>
      </c>
      <c r="O53" s="70">
        <v>2124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gPVpbPQcGiNkCz8GJjvZXAYm/eiEG0jpjJ4yWgyNAc1bPKHd0KPU53sHQT7QfC5a5jBhyLo2xhg/R2S/KC7mA==" saltValue="TOUEeOUaDO8vFkXBKR0J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70" zoomScaleNormal="70" zoomScaleSheetLayoutView="100" workbookViewId="0">
      <selection activeCell="AO35" sqref="AO35:BC3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54" t="s">
        <v>24</v>
      </c>
      <c r="C41" s="1255"/>
      <c r="D41" s="81"/>
      <c r="E41" s="1256" t="s">
        <v>25</v>
      </c>
      <c r="F41" s="1256"/>
      <c r="G41" s="1256"/>
      <c r="H41" s="1257"/>
      <c r="I41" s="82">
        <v>42875</v>
      </c>
      <c r="J41" s="83">
        <v>40903</v>
      </c>
      <c r="K41" s="83">
        <v>39579</v>
      </c>
      <c r="L41" s="83">
        <v>38599</v>
      </c>
      <c r="M41" s="84">
        <v>38999</v>
      </c>
    </row>
    <row r="42" spans="2:13" ht="27.75" customHeight="1" x14ac:dyDescent="0.15">
      <c r="B42" s="1244"/>
      <c r="C42" s="1245"/>
      <c r="D42" s="85"/>
      <c r="E42" s="1248" t="s">
        <v>26</v>
      </c>
      <c r="F42" s="1248"/>
      <c r="G42" s="1248"/>
      <c r="H42" s="1249"/>
      <c r="I42" s="86">
        <v>1368</v>
      </c>
      <c r="J42" s="87">
        <v>1261</v>
      </c>
      <c r="K42" s="87">
        <v>1142</v>
      </c>
      <c r="L42" s="87">
        <v>1021</v>
      </c>
      <c r="M42" s="88">
        <v>881</v>
      </c>
    </row>
    <row r="43" spans="2:13" ht="27.75" customHeight="1" x14ac:dyDescent="0.15">
      <c r="B43" s="1244"/>
      <c r="C43" s="1245"/>
      <c r="D43" s="85"/>
      <c r="E43" s="1248" t="s">
        <v>27</v>
      </c>
      <c r="F43" s="1248"/>
      <c r="G43" s="1248"/>
      <c r="H43" s="1249"/>
      <c r="I43" s="86">
        <v>12595</v>
      </c>
      <c r="J43" s="87">
        <v>12324</v>
      </c>
      <c r="K43" s="87">
        <v>12016</v>
      </c>
      <c r="L43" s="87">
        <v>11310</v>
      </c>
      <c r="M43" s="88">
        <v>10950</v>
      </c>
    </row>
    <row r="44" spans="2:13" ht="27.75" customHeight="1" x14ac:dyDescent="0.15">
      <c r="B44" s="1244"/>
      <c r="C44" s="1245"/>
      <c r="D44" s="85"/>
      <c r="E44" s="1248" t="s">
        <v>28</v>
      </c>
      <c r="F44" s="1248"/>
      <c r="G44" s="1248"/>
      <c r="H44" s="1249"/>
      <c r="I44" s="86">
        <v>57</v>
      </c>
      <c r="J44" s="87">
        <v>51</v>
      </c>
      <c r="K44" s="87">
        <v>43</v>
      </c>
      <c r="L44" s="87">
        <v>35</v>
      </c>
      <c r="M44" s="88">
        <v>27</v>
      </c>
    </row>
    <row r="45" spans="2:13" ht="27.75" customHeight="1" x14ac:dyDescent="0.15">
      <c r="B45" s="1244"/>
      <c r="C45" s="1245"/>
      <c r="D45" s="85"/>
      <c r="E45" s="1248" t="s">
        <v>29</v>
      </c>
      <c r="F45" s="1248"/>
      <c r="G45" s="1248"/>
      <c r="H45" s="1249"/>
      <c r="I45" s="86">
        <v>5372</v>
      </c>
      <c r="J45" s="87">
        <v>4870</v>
      </c>
      <c r="K45" s="87">
        <v>4496</v>
      </c>
      <c r="L45" s="87">
        <v>4291</v>
      </c>
      <c r="M45" s="88">
        <v>4297</v>
      </c>
    </row>
    <row r="46" spans="2:13" ht="27.75" customHeight="1" x14ac:dyDescent="0.15">
      <c r="B46" s="1244"/>
      <c r="C46" s="1245"/>
      <c r="D46" s="89"/>
      <c r="E46" s="1248" t="s">
        <v>30</v>
      </c>
      <c r="F46" s="1248"/>
      <c r="G46" s="1248"/>
      <c r="H46" s="1249"/>
      <c r="I46" s="86">
        <v>7</v>
      </c>
      <c r="J46" s="87">
        <v>3</v>
      </c>
      <c r="K46" s="87">
        <v>2</v>
      </c>
      <c r="L46" s="87">
        <v>1</v>
      </c>
      <c r="M46" s="88">
        <v>1</v>
      </c>
    </row>
    <row r="47" spans="2:13" ht="27.75" customHeight="1" x14ac:dyDescent="0.15">
      <c r="B47" s="1244"/>
      <c r="C47" s="1245"/>
      <c r="D47" s="90"/>
      <c r="E47" s="1258" t="s">
        <v>31</v>
      </c>
      <c r="F47" s="1259"/>
      <c r="G47" s="1259"/>
      <c r="H47" s="1260"/>
      <c r="I47" s="86" t="s">
        <v>519</v>
      </c>
      <c r="J47" s="87" t="s">
        <v>519</v>
      </c>
      <c r="K47" s="87" t="s">
        <v>519</v>
      </c>
      <c r="L47" s="87" t="s">
        <v>519</v>
      </c>
      <c r="M47" s="88" t="s">
        <v>519</v>
      </c>
    </row>
    <row r="48" spans="2:13" ht="27.75" customHeight="1" x14ac:dyDescent="0.15">
      <c r="B48" s="1244"/>
      <c r="C48" s="1245"/>
      <c r="D48" s="85"/>
      <c r="E48" s="1248" t="s">
        <v>32</v>
      </c>
      <c r="F48" s="1248"/>
      <c r="G48" s="1248"/>
      <c r="H48" s="1249"/>
      <c r="I48" s="86" t="s">
        <v>519</v>
      </c>
      <c r="J48" s="87" t="s">
        <v>519</v>
      </c>
      <c r="K48" s="87" t="s">
        <v>519</v>
      </c>
      <c r="L48" s="87" t="s">
        <v>519</v>
      </c>
      <c r="M48" s="88" t="s">
        <v>519</v>
      </c>
    </row>
    <row r="49" spans="2:13" ht="27.75" customHeight="1" x14ac:dyDescent="0.15">
      <c r="B49" s="1246"/>
      <c r="C49" s="1247"/>
      <c r="D49" s="85"/>
      <c r="E49" s="1248" t="s">
        <v>33</v>
      </c>
      <c r="F49" s="1248"/>
      <c r="G49" s="1248"/>
      <c r="H49" s="1249"/>
      <c r="I49" s="86" t="s">
        <v>519</v>
      </c>
      <c r="J49" s="87" t="s">
        <v>519</v>
      </c>
      <c r="K49" s="87" t="s">
        <v>519</v>
      </c>
      <c r="L49" s="87" t="s">
        <v>519</v>
      </c>
      <c r="M49" s="88" t="s">
        <v>519</v>
      </c>
    </row>
    <row r="50" spans="2:13" ht="27.75" customHeight="1" x14ac:dyDescent="0.15">
      <c r="B50" s="1242" t="s">
        <v>34</v>
      </c>
      <c r="C50" s="1243"/>
      <c r="D50" s="91"/>
      <c r="E50" s="1248" t="s">
        <v>35</v>
      </c>
      <c r="F50" s="1248"/>
      <c r="G50" s="1248"/>
      <c r="H50" s="1249"/>
      <c r="I50" s="86">
        <v>3941</v>
      </c>
      <c r="J50" s="87">
        <v>3785</v>
      </c>
      <c r="K50" s="87">
        <v>4259</v>
      </c>
      <c r="L50" s="87">
        <v>4880</v>
      </c>
      <c r="M50" s="88">
        <v>4765</v>
      </c>
    </row>
    <row r="51" spans="2:13" ht="27.75" customHeight="1" x14ac:dyDescent="0.15">
      <c r="B51" s="1244"/>
      <c r="C51" s="1245"/>
      <c r="D51" s="85"/>
      <c r="E51" s="1248" t="s">
        <v>36</v>
      </c>
      <c r="F51" s="1248"/>
      <c r="G51" s="1248"/>
      <c r="H51" s="1249"/>
      <c r="I51" s="86">
        <v>849</v>
      </c>
      <c r="J51" s="87">
        <v>661</v>
      </c>
      <c r="K51" s="87">
        <v>500</v>
      </c>
      <c r="L51" s="87">
        <v>394</v>
      </c>
      <c r="M51" s="88">
        <v>321</v>
      </c>
    </row>
    <row r="52" spans="2:13" ht="27.75" customHeight="1" x14ac:dyDescent="0.15">
      <c r="B52" s="1246"/>
      <c r="C52" s="1247"/>
      <c r="D52" s="85"/>
      <c r="E52" s="1248" t="s">
        <v>37</v>
      </c>
      <c r="F52" s="1248"/>
      <c r="G52" s="1248"/>
      <c r="H52" s="1249"/>
      <c r="I52" s="86">
        <v>35854</v>
      </c>
      <c r="J52" s="87">
        <v>34622</v>
      </c>
      <c r="K52" s="87">
        <v>33532</v>
      </c>
      <c r="L52" s="87">
        <v>32671</v>
      </c>
      <c r="M52" s="88">
        <v>32320</v>
      </c>
    </row>
    <row r="53" spans="2:13" ht="27.75" customHeight="1" thickBot="1" x14ac:dyDescent="0.2">
      <c r="B53" s="1250" t="s">
        <v>38</v>
      </c>
      <c r="C53" s="1251"/>
      <c r="D53" s="92"/>
      <c r="E53" s="1252" t="s">
        <v>39</v>
      </c>
      <c r="F53" s="1252"/>
      <c r="G53" s="1252"/>
      <c r="H53" s="1253"/>
      <c r="I53" s="93">
        <v>21629</v>
      </c>
      <c r="J53" s="94">
        <v>20343</v>
      </c>
      <c r="K53" s="94">
        <v>18988</v>
      </c>
      <c r="L53" s="94">
        <v>17311</v>
      </c>
      <c r="M53" s="95">
        <v>17748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q8dWLWU353wIarrTvFRjDE4hPvTOVwxg42WDXHTmsbV2XLFSuYMi0mjJErkNOf1A4w32DKCHMClA3+vJ5CQg==" saltValue="2g2ClFKHIf5xk37k0DzY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3907</v>
      </c>
      <c r="G55" s="107">
        <v>4534</v>
      </c>
      <c r="H55" s="108">
        <v>4375</v>
      </c>
    </row>
    <row r="56" spans="2:8" ht="52.5" customHeight="1" x14ac:dyDescent="0.15">
      <c r="B56" s="109"/>
      <c r="C56" s="1271" t="s">
        <v>43</v>
      </c>
      <c r="D56" s="1271"/>
      <c r="E56" s="1272"/>
      <c r="F56" s="110">
        <v>2</v>
      </c>
      <c r="G56" s="110">
        <v>2</v>
      </c>
      <c r="H56" s="111">
        <v>2</v>
      </c>
    </row>
    <row r="57" spans="2:8" ht="53.25" customHeight="1" x14ac:dyDescent="0.15">
      <c r="B57" s="109"/>
      <c r="C57" s="1273" t="s">
        <v>44</v>
      </c>
      <c r="D57" s="1273"/>
      <c r="E57" s="1274"/>
      <c r="F57" s="112">
        <v>3777</v>
      </c>
      <c r="G57" s="112">
        <v>3742</v>
      </c>
      <c r="H57" s="113">
        <v>3593</v>
      </c>
    </row>
    <row r="58" spans="2:8" ht="45.75" customHeight="1" x14ac:dyDescent="0.15">
      <c r="B58" s="114"/>
      <c r="C58" s="1261" t="s">
        <v>593</v>
      </c>
      <c r="D58" s="1262"/>
      <c r="E58" s="1263"/>
      <c r="F58" s="115">
        <v>3395</v>
      </c>
      <c r="G58" s="115">
        <v>3341</v>
      </c>
      <c r="H58" s="116">
        <v>3272</v>
      </c>
    </row>
    <row r="59" spans="2:8" ht="45.75" customHeight="1" x14ac:dyDescent="0.15">
      <c r="B59" s="114"/>
      <c r="C59" s="1261" t="s">
        <v>594</v>
      </c>
      <c r="D59" s="1262"/>
      <c r="E59" s="1263"/>
      <c r="F59" s="115">
        <v>334</v>
      </c>
      <c r="G59" s="115">
        <v>358</v>
      </c>
      <c r="H59" s="116">
        <v>285</v>
      </c>
    </row>
    <row r="60" spans="2:8" ht="45.75" customHeight="1" x14ac:dyDescent="0.15">
      <c r="B60" s="114"/>
      <c r="C60" s="1261" t="s">
        <v>595</v>
      </c>
      <c r="D60" s="1262"/>
      <c r="E60" s="1263"/>
      <c r="F60" s="115">
        <v>27</v>
      </c>
      <c r="G60" s="115">
        <v>24</v>
      </c>
      <c r="H60" s="116">
        <v>21</v>
      </c>
    </row>
    <row r="61" spans="2:8" ht="45.75" customHeight="1" x14ac:dyDescent="0.15">
      <c r="B61" s="114"/>
      <c r="C61" s="1261" t="s">
        <v>596</v>
      </c>
      <c r="D61" s="1262"/>
      <c r="E61" s="1263"/>
      <c r="F61" s="115">
        <v>8</v>
      </c>
      <c r="G61" s="115">
        <v>8</v>
      </c>
      <c r="H61" s="116">
        <v>8</v>
      </c>
    </row>
    <row r="62" spans="2:8" ht="45.75" customHeight="1" thickBot="1" x14ac:dyDescent="0.2">
      <c r="B62" s="117"/>
      <c r="C62" s="1264" t="s">
        <v>597</v>
      </c>
      <c r="D62" s="1265"/>
      <c r="E62" s="1266"/>
      <c r="F62" s="118">
        <v>5</v>
      </c>
      <c r="G62" s="118">
        <v>5</v>
      </c>
      <c r="H62" s="119">
        <v>4</v>
      </c>
    </row>
    <row r="63" spans="2:8" ht="52.5" customHeight="1" thickBot="1" x14ac:dyDescent="0.2">
      <c r="B63" s="120"/>
      <c r="C63" s="1267" t="s">
        <v>45</v>
      </c>
      <c r="D63" s="1267"/>
      <c r="E63" s="1268"/>
      <c r="F63" s="121">
        <v>7686</v>
      </c>
      <c r="G63" s="121">
        <v>8278</v>
      </c>
      <c r="H63" s="122">
        <v>7970</v>
      </c>
    </row>
    <row r="64" spans="2:8" ht="15" customHeight="1" x14ac:dyDescent="0.15"/>
    <row r="65" ht="0" hidden="1" customHeight="1" x14ac:dyDescent="0.15"/>
    <row r="66" ht="0" hidden="1" customHeight="1" x14ac:dyDescent="0.15"/>
  </sheetData>
  <sheetProtection algorithmName="SHA-512" hashValue="pGJB6qdZ4zMJKaQIdqdbMxmAcDmHwkrv04cAjRgN6jPkOUv16N2SbNfsFL/pighCOoYhAQRKMCqnqEVEazg60Q==" saltValue="7mBSkt9jQ/JkC9UTkJoM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C40"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561</v>
      </c>
      <c r="BQ50" s="1288"/>
      <c r="BR50" s="1288"/>
      <c r="BS50" s="1288"/>
      <c r="BT50" s="1288"/>
      <c r="BU50" s="1288"/>
      <c r="BV50" s="1288"/>
      <c r="BW50" s="1288"/>
      <c r="BX50" s="1288" t="s">
        <v>562</v>
      </c>
      <c r="BY50" s="1288"/>
      <c r="BZ50" s="1288"/>
      <c r="CA50" s="1288"/>
      <c r="CB50" s="1288"/>
      <c r="CC50" s="1288"/>
      <c r="CD50" s="1288"/>
      <c r="CE50" s="1288"/>
      <c r="CF50" s="1288" t="s">
        <v>563</v>
      </c>
      <c r="CG50" s="1288"/>
      <c r="CH50" s="1288"/>
      <c r="CI50" s="1288"/>
      <c r="CJ50" s="1288"/>
      <c r="CK50" s="1288"/>
      <c r="CL50" s="1288"/>
      <c r="CM50" s="1288"/>
      <c r="CN50" s="1288" t="s">
        <v>564</v>
      </c>
      <c r="CO50" s="1288"/>
      <c r="CP50" s="1288"/>
      <c r="CQ50" s="1288"/>
      <c r="CR50" s="1288"/>
      <c r="CS50" s="1288"/>
      <c r="CT50" s="1288"/>
      <c r="CU50" s="1288"/>
      <c r="CV50" s="1288" t="s">
        <v>565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603</v>
      </c>
      <c r="AO51" s="1292"/>
      <c r="AP51" s="1292"/>
      <c r="AQ51" s="1292"/>
      <c r="AR51" s="1292"/>
      <c r="AS51" s="1292"/>
      <c r="AT51" s="1292"/>
      <c r="AU51" s="1292"/>
      <c r="AV51" s="1292"/>
      <c r="AW51" s="1292"/>
      <c r="AX51" s="1292"/>
      <c r="AY51" s="1292"/>
      <c r="AZ51" s="1292"/>
      <c r="BA51" s="1292"/>
      <c r="BB51" s="1292" t="s">
        <v>605</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123.4</v>
      </c>
      <c r="CG51" s="1290"/>
      <c r="CH51" s="1290"/>
      <c r="CI51" s="1290"/>
      <c r="CJ51" s="1290"/>
      <c r="CK51" s="1290"/>
      <c r="CL51" s="1290"/>
      <c r="CM51" s="1290"/>
      <c r="CN51" s="1290">
        <v>117.7</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606</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22.2</v>
      </c>
      <c r="CG53" s="1290"/>
      <c r="CH53" s="1290"/>
      <c r="CI53" s="1290"/>
      <c r="CJ53" s="1290"/>
      <c r="CK53" s="1290"/>
      <c r="CL53" s="1290"/>
      <c r="CM53" s="1290"/>
      <c r="CN53" s="1290">
        <v>22.1</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607</v>
      </c>
      <c r="AO55" s="1288"/>
      <c r="AP55" s="1288"/>
      <c r="AQ55" s="1288"/>
      <c r="AR55" s="1288"/>
      <c r="AS55" s="1288"/>
      <c r="AT55" s="1288"/>
      <c r="AU55" s="1288"/>
      <c r="AV55" s="1288"/>
      <c r="AW55" s="1288"/>
      <c r="AX55" s="1288"/>
      <c r="AY55" s="1288"/>
      <c r="AZ55" s="1288"/>
      <c r="BA55" s="1288"/>
      <c r="BB55" s="1292" t="s">
        <v>605</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58.5</v>
      </c>
      <c r="CG55" s="1290"/>
      <c r="CH55" s="1290"/>
      <c r="CI55" s="1290"/>
      <c r="CJ55" s="1290"/>
      <c r="CK55" s="1290"/>
      <c r="CL55" s="1290"/>
      <c r="CM55" s="1290"/>
      <c r="CN55" s="1290">
        <v>54.6</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606</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52.9</v>
      </c>
      <c r="CG57" s="1290"/>
      <c r="CH57" s="1290"/>
      <c r="CI57" s="1290"/>
      <c r="CJ57" s="1290"/>
      <c r="CK57" s="1290"/>
      <c r="CL57" s="1290"/>
      <c r="CM57" s="1290"/>
      <c r="CN57" s="1290">
        <v>58.3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561</v>
      </c>
      <c r="BQ72" s="1288"/>
      <c r="BR72" s="1288"/>
      <c r="BS72" s="1288"/>
      <c r="BT72" s="1288"/>
      <c r="BU72" s="1288"/>
      <c r="BV72" s="1288"/>
      <c r="BW72" s="1288"/>
      <c r="BX72" s="1288" t="s">
        <v>562</v>
      </c>
      <c r="BY72" s="1288"/>
      <c r="BZ72" s="1288"/>
      <c r="CA72" s="1288"/>
      <c r="CB72" s="1288"/>
      <c r="CC72" s="1288"/>
      <c r="CD72" s="1288"/>
      <c r="CE72" s="1288"/>
      <c r="CF72" s="1288" t="s">
        <v>563</v>
      </c>
      <c r="CG72" s="1288"/>
      <c r="CH72" s="1288"/>
      <c r="CI72" s="1288"/>
      <c r="CJ72" s="1288"/>
      <c r="CK72" s="1288"/>
      <c r="CL72" s="1288"/>
      <c r="CM72" s="1288"/>
      <c r="CN72" s="1288" t="s">
        <v>564</v>
      </c>
      <c r="CO72" s="1288"/>
      <c r="CP72" s="1288"/>
      <c r="CQ72" s="1288"/>
      <c r="CR72" s="1288"/>
      <c r="CS72" s="1288"/>
      <c r="CT72" s="1288"/>
      <c r="CU72" s="1288"/>
      <c r="CV72" s="1288" t="s">
        <v>565</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603</v>
      </c>
      <c r="AO73" s="1292"/>
      <c r="AP73" s="1292"/>
      <c r="AQ73" s="1292"/>
      <c r="AR73" s="1292"/>
      <c r="AS73" s="1292"/>
      <c r="AT73" s="1292"/>
      <c r="AU73" s="1292"/>
      <c r="AV73" s="1292"/>
      <c r="AW73" s="1292"/>
      <c r="AX73" s="1292"/>
      <c r="AY73" s="1292"/>
      <c r="AZ73" s="1292"/>
      <c r="BA73" s="1292"/>
      <c r="BB73" s="1292" t="s">
        <v>604</v>
      </c>
      <c r="BC73" s="1292"/>
      <c r="BD73" s="1292"/>
      <c r="BE73" s="1292"/>
      <c r="BF73" s="1292"/>
      <c r="BG73" s="1292"/>
      <c r="BH73" s="1292"/>
      <c r="BI73" s="1292"/>
      <c r="BJ73" s="1292"/>
      <c r="BK73" s="1292"/>
      <c r="BL73" s="1292"/>
      <c r="BM73" s="1292"/>
      <c r="BN73" s="1292"/>
      <c r="BO73" s="1292"/>
      <c r="BP73" s="1290">
        <v>134.9</v>
      </c>
      <c r="BQ73" s="1290"/>
      <c r="BR73" s="1290"/>
      <c r="BS73" s="1290"/>
      <c r="BT73" s="1290"/>
      <c r="BU73" s="1290"/>
      <c r="BV73" s="1290"/>
      <c r="BW73" s="1290"/>
      <c r="BX73" s="1290">
        <v>129.69999999999999</v>
      </c>
      <c r="BY73" s="1290"/>
      <c r="BZ73" s="1290"/>
      <c r="CA73" s="1290"/>
      <c r="CB73" s="1290"/>
      <c r="CC73" s="1290"/>
      <c r="CD73" s="1290"/>
      <c r="CE73" s="1290"/>
      <c r="CF73" s="1290">
        <v>123.4</v>
      </c>
      <c r="CG73" s="1290"/>
      <c r="CH73" s="1290"/>
      <c r="CI73" s="1290"/>
      <c r="CJ73" s="1290"/>
      <c r="CK73" s="1290"/>
      <c r="CL73" s="1290"/>
      <c r="CM73" s="1290"/>
      <c r="CN73" s="1290">
        <v>117.7</v>
      </c>
      <c r="CO73" s="1290"/>
      <c r="CP73" s="1290"/>
      <c r="CQ73" s="1290"/>
      <c r="CR73" s="1290"/>
      <c r="CS73" s="1290"/>
      <c r="CT73" s="1290"/>
      <c r="CU73" s="1290"/>
      <c r="CV73" s="1290">
        <v>124.8</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19.2</v>
      </c>
      <c r="BQ75" s="1290"/>
      <c r="BR75" s="1290"/>
      <c r="BS75" s="1290"/>
      <c r="BT75" s="1290"/>
      <c r="BU75" s="1290"/>
      <c r="BV75" s="1290"/>
      <c r="BW75" s="1290"/>
      <c r="BX75" s="1290">
        <v>18.399999999999999</v>
      </c>
      <c r="BY75" s="1290"/>
      <c r="BZ75" s="1290"/>
      <c r="CA75" s="1290"/>
      <c r="CB75" s="1290"/>
      <c r="CC75" s="1290"/>
      <c r="CD75" s="1290"/>
      <c r="CE75" s="1290"/>
      <c r="CF75" s="1290">
        <v>16.8</v>
      </c>
      <c r="CG75" s="1290"/>
      <c r="CH75" s="1290"/>
      <c r="CI75" s="1290"/>
      <c r="CJ75" s="1290"/>
      <c r="CK75" s="1290"/>
      <c r="CL75" s="1290"/>
      <c r="CM75" s="1290"/>
      <c r="CN75" s="1290">
        <v>15.7</v>
      </c>
      <c r="CO75" s="1290"/>
      <c r="CP75" s="1290"/>
      <c r="CQ75" s="1290"/>
      <c r="CR75" s="1290"/>
      <c r="CS75" s="1290"/>
      <c r="CT75" s="1290"/>
      <c r="CU75" s="1290"/>
      <c r="CV75" s="1290">
        <v>15.1</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611</v>
      </c>
      <c r="AO77" s="1288"/>
      <c r="AP77" s="1288"/>
      <c r="AQ77" s="1288"/>
      <c r="AR77" s="1288"/>
      <c r="AS77" s="1288"/>
      <c r="AT77" s="1288"/>
      <c r="AU77" s="1288"/>
      <c r="AV77" s="1288"/>
      <c r="AW77" s="1288"/>
      <c r="AX77" s="1288"/>
      <c r="AY77" s="1288"/>
      <c r="AZ77" s="1288"/>
      <c r="BA77" s="1288"/>
      <c r="BB77" s="1292" t="s">
        <v>604</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58.5</v>
      </c>
      <c r="CG77" s="1290"/>
      <c r="CH77" s="1290"/>
      <c r="CI77" s="1290"/>
      <c r="CJ77" s="1290"/>
      <c r="CK77" s="1290"/>
      <c r="CL77" s="1290"/>
      <c r="CM77" s="1290"/>
      <c r="CN77" s="1290">
        <v>54.6</v>
      </c>
      <c r="CO77" s="1290"/>
      <c r="CP77" s="1290"/>
      <c r="CQ77" s="1290"/>
      <c r="CR77" s="1290"/>
      <c r="CS77" s="1290"/>
      <c r="CT77" s="1290"/>
      <c r="CU77" s="1290"/>
      <c r="CV77" s="1290">
        <v>53.2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609</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10.7</v>
      </c>
      <c r="CG79" s="1290"/>
      <c r="CH79" s="1290"/>
      <c r="CI79" s="1290"/>
      <c r="CJ79" s="1290"/>
      <c r="CK79" s="1290"/>
      <c r="CL79" s="1290"/>
      <c r="CM79" s="1290"/>
      <c r="CN79" s="1290">
        <v>10</v>
      </c>
      <c r="CO79" s="1290"/>
      <c r="CP79" s="1290"/>
      <c r="CQ79" s="1290"/>
      <c r="CR79" s="1290"/>
      <c r="CS79" s="1290"/>
      <c r="CT79" s="1290"/>
      <c r="CU79" s="1290"/>
      <c r="CV79" s="1290">
        <v>9.8000000000000007</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JAUt3l4mgsC5wtuSUXKS2VO8HIl8paDRC11Gh8YZ0BFG3lOCOwyM3G2c8z2hwH1yd90yBd322nbsD9nOGQZQw==" saltValue="bGYiD5u4f7yHSgR5UZg4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49"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bDC9TkpHxcrw3rcZQ5aoCGiD0W+W4b7olNl+2Scvc5ODEI3TCMondZBD/3vJUutNg1fipqRkcWScnwLYeSTgg==" saltValue="baxprH+qM1sojxiHC5km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70" zoomScaleNormal="100" zoomScaleSheetLayoutView="55" workbookViewId="0">
      <selection activeCell="AN65" sqref="AN6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d+zX846kw5xODkbUx14HVmxAXS0XtOeevrqoynF6k7UVz+5DVtbcu0E9hwL/QdQQyrGbaAftHnSoSeJxzlHNw==" saltValue="UHdw5AkQg6UPpvyepRnv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127422</v>
      </c>
      <c r="E3" s="141"/>
      <c r="F3" s="142">
        <v>90961</v>
      </c>
      <c r="G3" s="143"/>
      <c r="H3" s="144"/>
    </row>
    <row r="4" spans="1:8" x14ac:dyDescent="0.15">
      <c r="A4" s="145"/>
      <c r="B4" s="146"/>
      <c r="C4" s="147"/>
      <c r="D4" s="148">
        <v>59499</v>
      </c>
      <c r="E4" s="149"/>
      <c r="F4" s="150">
        <v>37720</v>
      </c>
      <c r="G4" s="151"/>
      <c r="H4" s="152"/>
    </row>
    <row r="5" spans="1:8" x14ac:dyDescent="0.15">
      <c r="A5" s="133" t="s">
        <v>553</v>
      </c>
      <c r="B5" s="138"/>
      <c r="C5" s="139"/>
      <c r="D5" s="140">
        <v>117854</v>
      </c>
      <c r="E5" s="141"/>
      <c r="F5" s="142">
        <v>106614</v>
      </c>
      <c r="G5" s="143"/>
      <c r="H5" s="144"/>
    </row>
    <row r="6" spans="1:8" x14ac:dyDescent="0.15">
      <c r="A6" s="145"/>
      <c r="B6" s="146"/>
      <c r="C6" s="147"/>
      <c r="D6" s="148">
        <v>64057</v>
      </c>
      <c r="E6" s="149"/>
      <c r="F6" s="150">
        <v>45545</v>
      </c>
      <c r="G6" s="151"/>
      <c r="H6" s="152"/>
    </row>
    <row r="7" spans="1:8" x14ac:dyDescent="0.15">
      <c r="A7" s="133" t="s">
        <v>554</v>
      </c>
      <c r="B7" s="138"/>
      <c r="C7" s="139"/>
      <c r="D7" s="140">
        <v>126566</v>
      </c>
      <c r="E7" s="141"/>
      <c r="F7" s="142">
        <v>85459</v>
      </c>
      <c r="G7" s="143"/>
      <c r="H7" s="144"/>
    </row>
    <row r="8" spans="1:8" x14ac:dyDescent="0.15">
      <c r="A8" s="145"/>
      <c r="B8" s="146"/>
      <c r="C8" s="147"/>
      <c r="D8" s="148">
        <v>81450</v>
      </c>
      <c r="E8" s="149"/>
      <c r="F8" s="150">
        <v>44378</v>
      </c>
      <c r="G8" s="151"/>
      <c r="H8" s="152"/>
    </row>
    <row r="9" spans="1:8" x14ac:dyDescent="0.15">
      <c r="A9" s="133" t="s">
        <v>555</v>
      </c>
      <c r="B9" s="138"/>
      <c r="C9" s="139"/>
      <c r="D9" s="140">
        <v>115460</v>
      </c>
      <c r="E9" s="141"/>
      <c r="F9" s="142">
        <v>83280</v>
      </c>
      <c r="G9" s="143"/>
      <c r="H9" s="144"/>
    </row>
    <row r="10" spans="1:8" x14ac:dyDescent="0.15">
      <c r="A10" s="145"/>
      <c r="B10" s="146"/>
      <c r="C10" s="147"/>
      <c r="D10" s="148">
        <v>83128</v>
      </c>
      <c r="E10" s="149"/>
      <c r="F10" s="150">
        <v>43123</v>
      </c>
      <c r="G10" s="151"/>
      <c r="H10" s="152"/>
    </row>
    <row r="11" spans="1:8" x14ac:dyDescent="0.15">
      <c r="A11" s="133" t="s">
        <v>556</v>
      </c>
      <c r="B11" s="138"/>
      <c r="C11" s="139"/>
      <c r="D11" s="140">
        <v>166983</v>
      </c>
      <c r="E11" s="141"/>
      <c r="F11" s="142">
        <v>88968</v>
      </c>
      <c r="G11" s="143"/>
      <c r="H11" s="144"/>
    </row>
    <row r="12" spans="1:8" x14ac:dyDescent="0.15">
      <c r="A12" s="145"/>
      <c r="B12" s="146"/>
      <c r="C12" s="153"/>
      <c r="D12" s="148">
        <v>125448</v>
      </c>
      <c r="E12" s="149"/>
      <c r="F12" s="150">
        <v>45482</v>
      </c>
      <c r="G12" s="151"/>
      <c r="H12" s="152"/>
    </row>
    <row r="13" spans="1:8" x14ac:dyDescent="0.15">
      <c r="A13" s="133"/>
      <c r="B13" s="138"/>
      <c r="C13" s="154"/>
      <c r="D13" s="155">
        <v>130857</v>
      </c>
      <c r="E13" s="156"/>
      <c r="F13" s="157">
        <v>91056</v>
      </c>
      <c r="G13" s="158"/>
      <c r="H13" s="144"/>
    </row>
    <row r="14" spans="1:8" x14ac:dyDescent="0.15">
      <c r="A14" s="145"/>
      <c r="B14" s="146"/>
      <c r="C14" s="147"/>
      <c r="D14" s="148">
        <v>82716</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3.84</v>
      </c>
      <c r="C19" s="159">
        <f>ROUND(VALUE(SUBSTITUTE(実質収支比率等に係る経年分析!G$48,"▲","-")),2)</f>
        <v>4.5199999999999996</v>
      </c>
      <c r="D19" s="159">
        <f>ROUND(VALUE(SUBSTITUTE(実質収支比率等に係る経年分析!H$48,"▲","-")),2)</f>
        <v>4.7</v>
      </c>
      <c r="E19" s="159">
        <f>ROUND(VALUE(SUBSTITUTE(実質収支比率等に係る経年分析!I$48,"▲","-")),2)</f>
        <v>3.03</v>
      </c>
      <c r="F19" s="159">
        <f>ROUND(VALUE(SUBSTITUTE(実質収支比率等に係る経年分析!J$48,"▲","-")),2)</f>
        <v>3.1</v>
      </c>
    </row>
    <row r="20" spans="1:11" x14ac:dyDescent="0.15">
      <c r="A20" s="159" t="s">
        <v>49</v>
      </c>
      <c r="B20" s="159">
        <f>ROUND(VALUE(SUBSTITUTE(実質収支比率等に係る経年分析!F$47,"▲","-")),2)</f>
        <v>14.85</v>
      </c>
      <c r="C20" s="159">
        <f>ROUND(VALUE(SUBSTITUTE(実質収支比率等に係る経年分析!G$47,"▲","-")),2)</f>
        <v>15.85</v>
      </c>
      <c r="D20" s="159">
        <f>ROUND(VALUE(SUBSTITUTE(実質収支比率等に係る経年分析!H$47,"▲","-")),2)</f>
        <v>19.93</v>
      </c>
      <c r="E20" s="159">
        <f>ROUND(VALUE(SUBSTITUTE(実質収支比率等に係る経年分析!I$47,"▲","-")),2)</f>
        <v>24.4</v>
      </c>
      <c r="F20" s="159">
        <f>ROUND(VALUE(SUBSTITUTE(実質収支比率等に係る経年分析!J$47,"▲","-")),2)</f>
        <v>24.26</v>
      </c>
    </row>
    <row r="21" spans="1:11" x14ac:dyDescent="0.15">
      <c r="A21" s="159" t="s">
        <v>50</v>
      </c>
      <c r="B21" s="159">
        <f>IF(ISNUMBER(VALUE(SUBSTITUTE(実質収支比率等に係る経年分析!F$49,"▲","-"))),ROUND(VALUE(SUBSTITUTE(実質収支比率等に係る経年分析!F$49,"▲","-")),2),NA())</f>
        <v>2.89</v>
      </c>
      <c r="C21" s="159">
        <f>IF(ISNUMBER(VALUE(SUBSTITUTE(実質収支比率等に係る経年分析!G$49,"▲","-"))),ROUND(VALUE(SUBSTITUTE(実質収支比率等に係る経年分析!G$49,"▲","-")),2),NA())</f>
        <v>1.08</v>
      </c>
      <c r="D21" s="159">
        <f>IF(ISNUMBER(VALUE(SUBSTITUTE(実質収支比率等に係る経年分析!H$49,"▲","-"))),ROUND(VALUE(SUBSTITUTE(実質収支比率等に係る経年分析!H$49,"▲","-")),2),NA())</f>
        <v>1.25</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-2.52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工業団地造成事業特別会計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0.57999999999999996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0.56999999999999995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x14ac:dyDescent="0.15">
      <c r="A34" s="160" t="str">
        <f>IF(連結実質赤字比率に係る赤字・黒字の構成分析!C$36="",NA(),連結実質赤字比率に係る赤字・黒字の構成分析!C$36)</f>
        <v>国民健康保険病院事業会計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4393</v>
      </c>
      <c r="E42" s="161"/>
      <c r="F42" s="161"/>
      <c r="G42" s="161">
        <f>'実質公債費比率（分子）の構造'!L$52</f>
        <v>4474</v>
      </c>
      <c r="H42" s="161"/>
      <c r="I42" s="161"/>
      <c r="J42" s="161">
        <f>'実質公債費比率（分子）の構造'!M$52</f>
        <v>4315</v>
      </c>
      <c r="K42" s="161"/>
      <c r="L42" s="161"/>
      <c r="M42" s="161">
        <f>'実質公債費比率（分子）の構造'!N$52</f>
        <v>3965</v>
      </c>
      <c r="N42" s="161"/>
      <c r="O42" s="161"/>
      <c r="P42" s="161">
        <f>'実質公債費比率（分子）の構造'!O$52</f>
        <v>3900</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198</v>
      </c>
      <c r="C44" s="161"/>
      <c r="D44" s="161"/>
      <c r="E44" s="161">
        <f>'実質公債費比率（分子）の構造'!L$50</f>
        <v>187</v>
      </c>
      <c r="F44" s="161"/>
      <c r="G44" s="161"/>
      <c r="H44" s="161">
        <f>'実質公債費比率（分子）の構造'!M$50</f>
        <v>175</v>
      </c>
      <c r="I44" s="161"/>
      <c r="J44" s="161"/>
      <c r="K44" s="161">
        <f>'実質公債費比率（分子）の構造'!N$50</f>
        <v>149</v>
      </c>
      <c r="L44" s="161"/>
      <c r="M44" s="161"/>
      <c r="N44" s="161">
        <f>'実質公債費比率（分子）の構造'!O$50</f>
        <v>217</v>
      </c>
      <c r="O44" s="161"/>
      <c r="P44" s="161"/>
    </row>
    <row r="45" spans="1:16" x14ac:dyDescent="0.15">
      <c r="A45" s="161" t="s">
        <v>60</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9</v>
      </c>
      <c r="O45" s="161"/>
      <c r="P45" s="161"/>
    </row>
    <row r="46" spans="1:16" x14ac:dyDescent="0.15">
      <c r="A46" s="161" t="s">
        <v>61</v>
      </c>
      <c r="B46" s="161">
        <f>'実質公債費比率（分子）の構造'!K$48</f>
        <v>944</v>
      </c>
      <c r="C46" s="161"/>
      <c r="D46" s="161"/>
      <c r="E46" s="161">
        <f>'実質公債費比率（分子）の構造'!L$48</f>
        <v>960</v>
      </c>
      <c r="F46" s="161"/>
      <c r="G46" s="161"/>
      <c r="H46" s="161">
        <f>'実質公債費比率（分子）の構造'!M$48</f>
        <v>980</v>
      </c>
      <c r="I46" s="161"/>
      <c r="J46" s="161"/>
      <c r="K46" s="161">
        <f>'実質公債費比率（分子）の構造'!N$48</f>
        <v>978</v>
      </c>
      <c r="L46" s="161"/>
      <c r="M46" s="161"/>
      <c r="N46" s="161">
        <f>'実質公債費比率（分子）の構造'!O$48</f>
        <v>967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6121</v>
      </c>
      <c r="C49" s="161"/>
      <c r="D49" s="161"/>
      <c r="E49" s="161">
        <f>'実質公債費比率（分子）の構造'!L$45</f>
        <v>5940</v>
      </c>
      <c r="F49" s="161"/>
      <c r="G49" s="161"/>
      <c r="H49" s="161">
        <f>'実質公債費比率（分子）の構造'!M$45</f>
        <v>5586</v>
      </c>
      <c r="I49" s="161"/>
      <c r="J49" s="161"/>
      <c r="K49" s="161">
        <f>'実質公債費比率（分子）の構造'!N$45</f>
        <v>4995</v>
      </c>
      <c r="L49" s="161"/>
      <c r="M49" s="161"/>
      <c r="N49" s="161">
        <f>'実質公債費比率（分子）の構造'!O$45</f>
        <v>4831</v>
      </c>
      <c r="O49" s="161"/>
      <c r="P49" s="161"/>
    </row>
    <row r="50" spans="1:16" x14ac:dyDescent="0.15">
      <c r="A50" s="161" t="s">
        <v>65</v>
      </c>
      <c r="B50" s="161" t="e">
        <f>NA()</f>
        <v>#N/A</v>
      </c>
      <c r="C50" s="161">
        <f>IF(ISNUMBER('実質公債費比率（分子）の構造'!K$53),'実質公債費比率（分子）の構造'!K$53,NA())</f>
        <v>2880</v>
      </c>
      <c r="D50" s="161" t="e">
        <f>NA()</f>
        <v>#N/A</v>
      </c>
      <c r="E50" s="161" t="e">
        <f>NA()</f>
        <v>#N/A</v>
      </c>
      <c r="F50" s="161">
        <f>IF(ISNUMBER('実質公債費比率（分子）の構造'!L$53),'実質公債費比率（分子）の構造'!L$53,NA())</f>
        <v>2623</v>
      </c>
      <c r="G50" s="161" t="e">
        <f>NA()</f>
        <v>#N/A</v>
      </c>
      <c r="H50" s="161" t="e">
        <f>NA()</f>
        <v>#N/A</v>
      </c>
      <c r="I50" s="161">
        <f>IF(ISNUMBER('実質公債費比率（分子）の構造'!M$53),'実質公債費比率（分子）の構造'!M$53,NA())</f>
        <v>2435</v>
      </c>
      <c r="J50" s="161" t="e">
        <f>NA()</f>
        <v>#N/A</v>
      </c>
      <c r="K50" s="161" t="e">
        <f>NA()</f>
        <v>#N/A</v>
      </c>
      <c r="L50" s="161">
        <f>IF(ISNUMBER('実質公債費比率（分子）の構造'!N$53),'実質公債費比率（分子）の構造'!N$53,NA())</f>
        <v>2166</v>
      </c>
      <c r="M50" s="161" t="e">
        <f>NA()</f>
        <v>#N/A</v>
      </c>
      <c r="N50" s="161" t="e">
        <f>NA()</f>
        <v>#N/A</v>
      </c>
      <c r="O50" s="161">
        <f>IF(ISNUMBER('実質公債費比率（分子）の構造'!O$53),'実質公債費比率（分子）の構造'!O$53,NA())</f>
        <v>2124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35854</v>
      </c>
      <c r="E56" s="160"/>
      <c r="F56" s="160"/>
      <c r="G56" s="160">
        <f>'将来負担比率（分子）の構造'!J$52</f>
        <v>34622</v>
      </c>
      <c r="H56" s="160"/>
      <c r="I56" s="160"/>
      <c r="J56" s="160">
        <f>'将来負担比率（分子）の構造'!K$52</f>
        <v>33532</v>
      </c>
      <c r="K56" s="160"/>
      <c r="L56" s="160"/>
      <c r="M56" s="160">
        <f>'将来負担比率（分子）の構造'!L$52</f>
        <v>32671</v>
      </c>
      <c r="N56" s="160"/>
      <c r="O56" s="160"/>
      <c r="P56" s="160">
        <f>'将来負担比率（分子）の構造'!M$52</f>
        <v>32320</v>
      </c>
    </row>
    <row r="57" spans="1:16" x14ac:dyDescent="0.15">
      <c r="A57" s="160" t="s">
        <v>36</v>
      </c>
      <c r="B57" s="160"/>
      <c r="C57" s="160"/>
      <c r="D57" s="160">
        <f>'将来負担比率（分子）の構造'!I$51</f>
        <v>849</v>
      </c>
      <c r="E57" s="160"/>
      <c r="F57" s="160"/>
      <c r="G57" s="160">
        <f>'将来負担比率（分子）の構造'!J$51</f>
        <v>661</v>
      </c>
      <c r="H57" s="160"/>
      <c r="I57" s="160"/>
      <c r="J57" s="160">
        <f>'将来負担比率（分子）の構造'!K$51</f>
        <v>500</v>
      </c>
      <c r="K57" s="160"/>
      <c r="L57" s="160"/>
      <c r="M57" s="160">
        <f>'将来負担比率（分子）の構造'!L$51</f>
        <v>394</v>
      </c>
      <c r="N57" s="160"/>
      <c r="O57" s="160"/>
      <c r="P57" s="160">
        <f>'将来負担比率（分子）の構造'!M$51</f>
        <v>321</v>
      </c>
    </row>
    <row r="58" spans="1:16" x14ac:dyDescent="0.15">
      <c r="A58" s="160" t="s">
        <v>35</v>
      </c>
      <c r="B58" s="160"/>
      <c r="C58" s="160"/>
      <c r="D58" s="160">
        <f>'将来負担比率（分子）の構造'!I$50</f>
        <v>3941</v>
      </c>
      <c r="E58" s="160"/>
      <c r="F58" s="160"/>
      <c r="G58" s="160">
        <f>'将来負担比率（分子）の構造'!J$50</f>
        <v>3785</v>
      </c>
      <c r="H58" s="160"/>
      <c r="I58" s="160"/>
      <c r="J58" s="160">
        <f>'将来負担比率（分子）の構造'!K$50</f>
        <v>4259</v>
      </c>
      <c r="K58" s="160"/>
      <c r="L58" s="160"/>
      <c r="M58" s="160">
        <f>'将来負担比率（分子）の構造'!L$50</f>
        <v>4880</v>
      </c>
      <c r="N58" s="160"/>
      <c r="O58" s="160"/>
      <c r="P58" s="160">
        <f>'将来負担比率（分子）の構造'!M$50</f>
        <v>4765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v>
      </c>
      <c r="C61" s="160"/>
      <c r="D61" s="160"/>
      <c r="E61" s="160">
        <f>'将来負担比率（分子）の構造'!J$46</f>
        <v>3</v>
      </c>
      <c r="F61" s="160"/>
      <c r="G61" s="160"/>
      <c r="H61" s="160">
        <f>'将来負担比率（分子）の構造'!K$46</f>
        <v>2</v>
      </c>
      <c r="I61" s="160"/>
      <c r="J61" s="160"/>
      <c r="K61" s="160">
        <f>'将来負担比率（分子）の構造'!L$46</f>
        <v>1</v>
      </c>
      <c r="L61" s="160"/>
      <c r="M61" s="160"/>
      <c r="N61" s="160">
        <f>'将来負担比率（分子）の構造'!M$46</f>
        <v>1</v>
      </c>
      <c r="O61" s="160"/>
      <c r="P61" s="160"/>
    </row>
    <row r="62" spans="1:16" x14ac:dyDescent="0.15">
      <c r="A62" s="160" t="s">
        <v>29</v>
      </c>
      <c r="B62" s="160">
        <f>'将来負担比率（分子）の構造'!I$45</f>
        <v>5372</v>
      </c>
      <c r="C62" s="160"/>
      <c r="D62" s="160"/>
      <c r="E62" s="160">
        <f>'将来負担比率（分子）の構造'!J$45</f>
        <v>4870</v>
      </c>
      <c r="F62" s="160"/>
      <c r="G62" s="160"/>
      <c r="H62" s="160">
        <f>'将来負担比率（分子）の構造'!K$45</f>
        <v>4496</v>
      </c>
      <c r="I62" s="160"/>
      <c r="J62" s="160"/>
      <c r="K62" s="160">
        <f>'将来負担比率（分子）の構造'!L$45</f>
        <v>4291</v>
      </c>
      <c r="L62" s="160"/>
      <c r="M62" s="160"/>
      <c r="N62" s="160">
        <f>'将来負担比率（分子）の構造'!M$45</f>
        <v>4297</v>
      </c>
      <c r="O62" s="160"/>
      <c r="P62" s="160"/>
    </row>
    <row r="63" spans="1:16" x14ac:dyDescent="0.15">
      <c r="A63" s="160" t="s">
        <v>28</v>
      </c>
      <c r="B63" s="160">
        <f>'将来負担比率（分子）の構造'!I$44</f>
        <v>57</v>
      </c>
      <c r="C63" s="160"/>
      <c r="D63" s="160"/>
      <c r="E63" s="160">
        <f>'将来負担比率（分子）の構造'!J$44</f>
        <v>51</v>
      </c>
      <c r="F63" s="160"/>
      <c r="G63" s="160"/>
      <c r="H63" s="160">
        <f>'将来負担比率（分子）の構造'!K$44</f>
        <v>43</v>
      </c>
      <c r="I63" s="160"/>
      <c r="J63" s="160"/>
      <c r="K63" s="160">
        <f>'将来負担比率（分子）の構造'!L$44</f>
        <v>35</v>
      </c>
      <c r="L63" s="160"/>
      <c r="M63" s="160"/>
      <c r="N63" s="160">
        <f>'将来負担比率（分子）の構造'!M$44</f>
        <v>27</v>
      </c>
      <c r="O63" s="160"/>
      <c r="P63" s="160"/>
    </row>
    <row r="64" spans="1:16" x14ac:dyDescent="0.15">
      <c r="A64" s="160" t="s">
        <v>27</v>
      </c>
      <c r="B64" s="160">
        <f>'将来負担比率（分子）の構造'!I$43</f>
        <v>12595</v>
      </c>
      <c r="C64" s="160"/>
      <c r="D64" s="160"/>
      <c r="E64" s="160">
        <f>'将来負担比率（分子）の構造'!J$43</f>
        <v>12324</v>
      </c>
      <c r="F64" s="160"/>
      <c r="G64" s="160"/>
      <c r="H64" s="160">
        <f>'将来負担比率（分子）の構造'!K$43</f>
        <v>12016</v>
      </c>
      <c r="I64" s="160"/>
      <c r="J64" s="160"/>
      <c r="K64" s="160">
        <f>'将来負担比率（分子）の構造'!L$43</f>
        <v>11310</v>
      </c>
      <c r="L64" s="160"/>
      <c r="M64" s="160"/>
      <c r="N64" s="160">
        <f>'将来負担比率（分子）の構造'!M$43</f>
        <v>10950</v>
      </c>
      <c r="O64" s="160"/>
      <c r="P64" s="160"/>
    </row>
    <row r="65" spans="1:16" x14ac:dyDescent="0.15">
      <c r="A65" s="160" t="s">
        <v>26</v>
      </c>
      <c r="B65" s="160">
        <f>'将来負担比率（分子）の構造'!I$42</f>
        <v>1368</v>
      </c>
      <c r="C65" s="160"/>
      <c r="D65" s="160"/>
      <c r="E65" s="160">
        <f>'将来負担比率（分子）の構造'!J$42</f>
        <v>1261</v>
      </c>
      <c r="F65" s="160"/>
      <c r="G65" s="160"/>
      <c r="H65" s="160">
        <f>'将来負担比率（分子）の構造'!K$42</f>
        <v>1142</v>
      </c>
      <c r="I65" s="160"/>
      <c r="J65" s="160"/>
      <c r="K65" s="160">
        <f>'将来負担比率（分子）の構造'!L$42</f>
        <v>1021</v>
      </c>
      <c r="L65" s="160"/>
      <c r="M65" s="160"/>
      <c r="N65" s="160">
        <f>'将来負担比率（分子）の構造'!M$42</f>
        <v>881</v>
      </c>
      <c r="O65" s="160"/>
      <c r="P65" s="160"/>
    </row>
    <row r="66" spans="1:16" x14ac:dyDescent="0.15">
      <c r="A66" s="160" t="s">
        <v>25</v>
      </c>
      <c r="B66" s="160">
        <f>'将来負担比率（分子）の構造'!I$41</f>
        <v>42875</v>
      </c>
      <c r="C66" s="160"/>
      <c r="D66" s="160"/>
      <c r="E66" s="160">
        <f>'将来負担比率（分子）の構造'!J$41</f>
        <v>40903</v>
      </c>
      <c r="F66" s="160"/>
      <c r="G66" s="160"/>
      <c r="H66" s="160">
        <f>'将来負担比率（分子）の構造'!K$41</f>
        <v>39579</v>
      </c>
      <c r="I66" s="160"/>
      <c r="J66" s="160"/>
      <c r="K66" s="160">
        <f>'将来負担比率（分子）の構造'!L$41</f>
        <v>38599</v>
      </c>
      <c r="L66" s="160"/>
      <c r="M66" s="160"/>
      <c r="N66" s="160">
        <f>'将来負担比率（分子）の構造'!M$41</f>
        <v>38999</v>
      </c>
      <c r="O66" s="160"/>
      <c r="P66" s="160"/>
    </row>
    <row r="67" spans="1:16" x14ac:dyDescent="0.15">
      <c r="A67" s="160" t="s">
        <v>69</v>
      </c>
      <c r="B67" s="160" t="e">
        <f>NA()</f>
        <v>#N/A</v>
      </c>
      <c r="C67" s="160">
        <f>IF(ISNUMBER('将来負担比率（分子）の構造'!I$53), IF('将来負担比率（分子）の構造'!I$53 &lt; 0, 0, '将来負担比率（分子）の構造'!I$53), NA())</f>
        <v>21629</v>
      </c>
      <c r="D67" s="160" t="e">
        <f>NA()</f>
        <v>#N/A</v>
      </c>
      <c r="E67" s="160" t="e">
        <f>NA()</f>
        <v>#N/A</v>
      </c>
      <c r="F67" s="160">
        <f>IF(ISNUMBER('将来負担比率（分子）の構造'!J$53), IF('将来負担比率（分子）の構造'!J$53 &lt; 0, 0, '将来負担比率（分子）の構造'!J$53), NA())</f>
        <v>20343</v>
      </c>
      <c r="G67" s="160" t="e">
        <f>NA()</f>
        <v>#N/A</v>
      </c>
      <c r="H67" s="160" t="e">
        <f>NA()</f>
        <v>#N/A</v>
      </c>
      <c r="I67" s="160">
        <f>IF(ISNUMBER('将来負担比率（分子）の構造'!K$53), IF('将来負担比率（分子）の構造'!K$53 &lt; 0, 0, '将来負担比率（分子）の構造'!K$53), NA())</f>
        <v>18988</v>
      </c>
      <c r="J67" s="160" t="e">
        <f>NA()</f>
        <v>#N/A</v>
      </c>
      <c r="K67" s="160" t="e">
        <f>NA()</f>
        <v>#N/A</v>
      </c>
      <c r="L67" s="160">
        <f>IF(ISNUMBER('将来負担比率（分子）の構造'!L$53), IF('将来負担比率（分子）の構造'!L$53 &lt; 0, 0, '将来負担比率（分子）の構造'!L$53), NA())</f>
        <v>17311</v>
      </c>
      <c r="M67" s="160" t="e">
        <f>NA()</f>
        <v>#N/A</v>
      </c>
      <c r="N67" s="160" t="e">
        <f>NA()</f>
        <v>#N/A</v>
      </c>
      <c r="O67" s="160">
        <f>IF(ISNUMBER('将来負担比率（分子）の構造'!M$53), IF('将来負担比率（分子）の構造'!M$53 &lt; 0, 0, '将来負担比率（分子）の構造'!M$53), NA())</f>
        <v>17748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3907</v>
      </c>
      <c r="C72" s="164">
        <f>基金残高に係る経年分析!G55</f>
        <v>4534</v>
      </c>
      <c r="D72" s="164">
        <f>基金残高に係る経年分析!H55</f>
        <v>4375</v>
      </c>
    </row>
    <row r="73" spans="1:16" x14ac:dyDescent="0.15">
      <c r="A73" s="163" t="s">
        <v>72</v>
      </c>
      <c r="B73" s="164">
        <f>基金残高に係る経年分析!F56</f>
        <v>2</v>
      </c>
      <c r="C73" s="164">
        <f>基金残高に係る経年分析!G56</f>
        <v>2</v>
      </c>
      <c r="D73" s="164">
        <f>基金残高に係る経年分析!H56</f>
        <v>2</v>
      </c>
    </row>
    <row r="74" spans="1:16" x14ac:dyDescent="0.15">
      <c r="A74" s="163" t="s">
        <v>73</v>
      </c>
      <c r="B74" s="164">
        <f>基金残高に係る経年分析!F57</f>
        <v>3777</v>
      </c>
      <c r="C74" s="164">
        <f>基金残高に係る経年分析!G57</f>
        <v>3742</v>
      </c>
      <c r="D74" s="164">
        <f>基金残高に係る経年分析!H57</f>
        <v>3593</v>
      </c>
    </row>
  </sheetData>
  <sheetProtection algorithmName="SHA-512" hashValue="N2Ndut9rrjAJsNX4228hVnK+icZUMKHnLqO5Y8QYvSvZ431LabJHPKRPLraGsZb7TaKZRmaDLEkY0JHHUfdczA==" saltValue="Q7sfsYUC/aVGTROuUQ4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3871540</v>
      </c>
      <c r="S5" s="707"/>
      <c r="T5" s="707"/>
      <c r="U5" s="707"/>
      <c r="V5" s="707"/>
      <c r="W5" s="707"/>
      <c r="X5" s="707"/>
      <c r="Y5" s="753"/>
      <c r="Z5" s="771">
        <v>12.4</v>
      </c>
      <c r="AA5" s="771"/>
      <c r="AB5" s="771"/>
      <c r="AC5" s="771"/>
      <c r="AD5" s="772">
        <v>3871540</v>
      </c>
      <c r="AE5" s="772"/>
      <c r="AF5" s="772"/>
      <c r="AG5" s="772"/>
      <c r="AH5" s="772"/>
      <c r="AI5" s="772"/>
      <c r="AJ5" s="772"/>
      <c r="AK5" s="772"/>
      <c r="AL5" s="754">
        <v>22.2</v>
      </c>
      <c r="AM5" s="723"/>
      <c r="AN5" s="723"/>
      <c r="AO5" s="755"/>
      <c r="AP5" s="740" t="s">
        <v>217</v>
      </c>
      <c r="AQ5" s="741"/>
      <c r="AR5" s="741"/>
      <c r="AS5" s="741"/>
      <c r="AT5" s="741"/>
      <c r="AU5" s="741"/>
      <c r="AV5" s="741"/>
      <c r="AW5" s="741"/>
      <c r="AX5" s="741"/>
      <c r="AY5" s="741"/>
      <c r="AZ5" s="741"/>
      <c r="BA5" s="741"/>
      <c r="BB5" s="741"/>
      <c r="BC5" s="741"/>
      <c r="BD5" s="741"/>
      <c r="BE5" s="741"/>
      <c r="BF5" s="742"/>
      <c r="BG5" s="641">
        <v>3855478</v>
      </c>
      <c r="BH5" s="644"/>
      <c r="BI5" s="644"/>
      <c r="BJ5" s="644"/>
      <c r="BK5" s="644"/>
      <c r="BL5" s="644"/>
      <c r="BM5" s="644"/>
      <c r="BN5" s="645"/>
      <c r="BO5" s="703">
        <v>99.6</v>
      </c>
      <c r="BP5" s="703"/>
      <c r="BQ5" s="703"/>
      <c r="BR5" s="703"/>
      <c r="BS5" s="704">
        <v>26607</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420538</v>
      </c>
      <c r="S6" s="644"/>
      <c r="T6" s="644"/>
      <c r="U6" s="644"/>
      <c r="V6" s="644"/>
      <c r="W6" s="644"/>
      <c r="X6" s="644"/>
      <c r="Y6" s="645"/>
      <c r="Z6" s="703">
        <v>1.3</v>
      </c>
      <c r="AA6" s="703"/>
      <c r="AB6" s="703"/>
      <c r="AC6" s="703"/>
      <c r="AD6" s="704">
        <v>420538</v>
      </c>
      <c r="AE6" s="704"/>
      <c r="AF6" s="704"/>
      <c r="AG6" s="704"/>
      <c r="AH6" s="704"/>
      <c r="AI6" s="704"/>
      <c r="AJ6" s="704"/>
      <c r="AK6" s="704"/>
      <c r="AL6" s="646">
        <v>2.4</v>
      </c>
      <c r="AM6" s="647"/>
      <c r="AN6" s="647"/>
      <c r="AO6" s="705"/>
      <c r="AP6" s="638" t="s">
        <v>222</v>
      </c>
      <c r="AQ6" s="639"/>
      <c r="AR6" s="639"/>
      <c r="AS6" s="639"/>
      <c r="AT6" s="639"/>
      <c r="AU6" s="639"/>
      <c r="AV6" s="639"/>
      <c r="AW6" s="639"/>
      <c r="AX6" s="639"/>
      <c r="AY6" s="639"/>
      <c r="AZ6" s="639"/>
      <c r="BA6" s="639"/>
      <c r="BB6" s="639"/>
      <c r="BC6" s="639"/>
      <c r="BD6" s="639"/>
      <c r="BE6" s="639"/>
      <c r="BF6" s="640"/>
      <c r="BG6" s="641">
        <v>3855478</v>
      </c>
      <c r="BH6" s="644"/>
      <c r="BI6" s="644"/>
      <c r="BJ6" s="644"/>
      <c r="BK6" s="644"/>
      <c r="BL6" s="644"/>
      <c r="BM6" s="644"/>
      <c r="BN6" s="645"/>
      <c r="BO6" s="703">
        <v>99.6</v>
      </c>
      <c r="BP6" s="703"/>
      <c r="BQ6" s="703"/>
      <c r="BR6" s="703"/>
      <c r="BS6" s="704">
        <v>26607</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200206</v>
      </c>
      <c r="CS6" s="644"/>
      <c r="CT6" s="644"/>
      <c r="CU6" s="644"/>
      <c r="CV6" s="644"/>
      <c r="CW6" s="644"/>
      <c r="CX6" s="644"/>
      <c r="CY6" s="645"/>
      <c r="CZ6" s="754">
        <v>0.7</v>
      </c>
      <c r="DA6" s="723"/>
      <c r="DB6" s="723"/>
      <c r="DC6" s="757"/>
      <c r="DD6" s="649" t="s">
        <v>121</v>
      </c>
      <c r="DE6" s="644"/>
      <c r="DF6" s="644"/>
      <c r="DG6" s="644"/>
      <c r="DH6" s="644"/>
      <c r="DI6" s="644"/>
      <c r="DJ6" s="644"/>
      <c r="DK6" s="644"/>
      <c r="DL6" s="644"/>
      <c r="DM6" s="644"/>
      <c r="DN6" s="644"/>
      <c r="DO6" s="644"/>
      <c r="DP6" s="645"/>
      <c r="DQ6" s="649">
        <v>200206</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7495</v>
      </c>
      <c r="S7" s="644"/>
      <c r="T7" s="644"/>
      <c r="U7" s="644"/>
      <c r="V7" s="644"/>
      <c r="W7" s="644"/>
      <c r="X7" s="644"/>
      <c r="Y7" s="645"/>
      <c r="Z7" s="703">
        <v>0</v>
      </c>
      <c r="AA7" s="703"/>
      <c r="AB7" s="703"/>
      <c r="AC7" s="703"/>
      <c r="AD7" s="704">
        <v>7495</v>
      </c>
      <c r="AE7" s="704"/>
      <c r="AF7" s="704"/>
      <c r="AG7" s="704"/>
      <c r="AH7" s="704"/>
      <c r="AI7" s="704"/>
      <c r="AJ7" s="704"/>
      <c r="AK7" s="704"/>
      <c r="AL7" s="646">
        <v>0</v>
      </c>
      <c r="AM7" s="647"/>
      <c r="AN7" s="647"/>
      <c r="AO7" s="705"/>
      <c r="AP7" s="638" t="s">
        <v>225</v>
      </c>
      <c r="AQ7" s="639"/>
      <c r="AR7" s="639"/>
      <c r="AS7" s="639"/>
      <c r="AT7" s="639"/>
      <c r="AU7" s="639"/>
      <c r="AV7" s="639"/>
      <c r="AW7" s="639"/>
      <c r="AX7" s="639"/>
      <c r="AY7" s="639"/>
      <c r="AZ7" s="639"/>
      <c r="BA7" s="639"/>
      <c r="BB7" s="639"/>
      <c r="BC7" s="639"/>
      <c r="BD7" s="639"/>
      <c r="BE7" s="639"/>
      <c r="BF7" s="640"/>
      <c r="BG7" s="641">
        <v>1564145</v>
      </c>
      <c r="BH7" s="644"/>
      <c r="BI7" s="644"/>
      <c r="BJ7" s="644"/>
      <c r="BK7" s="644"/>
      <c r="BL7" s="644"/>
      <c r="BM7" s="644"/>
      <c r="BN7" s="645"/>
      <c r="BO7" s="703">
        <v>40.4</v>
      </c>
      <c r="BP7" s="703"/>
      <c r="BQ7" s="703"/>
      <c r="BR7" s="703"/>
      <c r="BS7" s="704">
        <v>26607</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4604717</v>
      </c>
      <c r="CS7" s="644"/>
      <c r="CT7" s="644"/>
      <c r="CU7" s="644"/>
      <c r="CV7" s="644"/>
      <c r="CW7" s="644"/>
      <c r="CX7" s="644"/>
      <c r="CY7" s="645"/>
      <c r="CZ7" s="703">
        <v>15.1</v>
      </c>
      <c r="DA7" s="703"/>
      <c r="DB7" s="703"/>
      <c r="DC7" s="703"/>
      <c r="DD7" s="649">
        <v>917017</v>
      </c>
      <c r="DE7" s="644"/>
      <c r="DF7" s="644"/>
      <c r="DG7" s="644"/>
      <c r="DH7" s="644"/>
      <c r="DI7" s="644"/>
      <c r="DJ7" s="644"/>
      <c r="DK7" s="644"/>
      <c r="DL7" s="644"/>
      <c r="DM7" s="644"/>
      <c r="DN7" s="644"/>
      <c r="DO7" s="644"/>
      <c r="DP7" s="645"/>
      <c r="DQ7" s="649">
        <v>2881383</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16693</v>
      </c>
      <c r="S8" s="644"/>
      <c r="T8" s="644"/>
      <c r="U8" s="644"/>
      <c r="V8" s="644"/>
      <c r="W8" s="644"/>
      <c r="X8" s="644"/>
      <c r="Y8" s="645"/>
      <c r="Z8" s="703">
        <v>0.1</v>
      </c>
      <c r="AA8" s="703"/>
      <c r="AB8" s="703"/>
      <c r="AC8" s="703"/>
      <c r="AD8" s="704">
        <v>16693</v>
      </c>
      <c r="AE8" s="704"/>
      <c r="AF8" s="704"/>
      <c r="AG8" s="704"/>
      <c r="AH8" s="704"/>
      <c r="AI8" s="704"/>
      <c r="AJ8" s="704"/>
      <c r="AK8" s="704"/>
      <c r="AL8" s="646">
        <v>0.1</v>
      </c>
      <c r="AM8" s="647"/>
      <c r="AN8" s="647"/>
      <c r="AO8" s="705"/>
      <c r="AP8" s="638" t="s">
        <v>228</v>
      </c>
      <c r="AQ8" s="639"/>
      <c r="AR8" s="639"/>
      <c r="AS8" s="639"/>
      <c r="AT8" s="639"/>
      <c r="AU8" s="639"/>
      <c r="AV8" s="639"/>
      <c r="AW8" s="639"/>
      <c r="AX8" s="639"/>
      <c r="AY8" s="639"/>
      <c r="AZ8" s="639"/>
      <c r="BA8" s="639"/>
      <c r="BB8" s="639"/>
      <c r="BC8" s="639"/>
      <c r="BD8" s="639"/>
      <c r="BE8" s="639"/>
      <c r="BF8" s="640"/>
      <c r="BG8" s="641">
        <v>65202</v>
      </c>
      <c r="BH8" s="644"/>
      <c r="BI8" s="644"/>
      <c r="BJ8" s="644"/>
      <c r="BK8" s="644"/>
      <c r="BL8" s="644"/>
      <c r="BM8" s="644"/>
      <c r="BN8" s="645"/>
      <c r="BO8" s="703">
        <v>1.7</v>
      </c>
      <c r="BP8" s="703"/>
      <c r="BQ8" s="703"/>
      <c r="BR8" s="703"/>
      <c r="BS8" s="649" t="s">
        <v>121</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7533822</v>
      </c>
      <c r="CS8" s="644"/>
      <c r="CT8" s="644"/>
      <c r="CU8" s="644"/>
      <c r="CV8" s="644"/>
      <c r="CW8" s="644"/>
      <c r="CX8" s="644"/>
      <c r="CY8" s="645"/>
      <c r="CZ8" s="703">
        <v>24.6</v>
      </c>
      <c r="DA8" s="703"/>
      <c r="DB8" s="703"/>
      <c r="DC8" s="703"/>
      <c r="DD8" s="649">
        <v>192123</v>
      </c>
      <c r="DE8" s="644"/>
      <c r="DF8" s="644"/>
      <c r="DG8" s="644"/>
      <c r="DH8" s="644"/>
      <c r="DI8" s="644"/>
      <c r="DJ8" s="644"/>
      <c r="DK8" s="644"/>
      <c r="DL8" s="644"/>
      <c r="DM8" s="644"/>
      <c r="DN8" s="644"/>
      <c r="DO8" s="644"/>
      <c r="DP8" s="645"/>
      <c r="DQ8" s="649">
        <v>4791503</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15504</v>
      </c>
      <c r="S9" s="644"/>
      <c r="T9" s="644"/>
      <c r="U9" s="644"/>
      <c r="V9" s="644"/>
      <c r="W9" s="644"/>
      <c r="X9" s="644"/>
      <c r="Y9" s="645"/>
      <c r="Z9" s="703">
        <v>0</v>
      </c>
      <c r="AA9" s="703"/>
      <c r="AB9" s="703"/>
      <c r="AC9" s="703"/>
      <c r="AD9" s="704">
        <v>15504</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1279428</v>
      </c>
      <c r="BH9" s="644"/>
      <c r="BI9" s="644"/>
      <c r="BJ9" s="644"/>
      <c r="BK9" s="644"/>
      <c r="BL9" s="644"/>
      <c r="BM9" s="644"/>
      <c r="BN9" s="645"/>
      <c r="BO9" s="703">
        <v>33</v>
      </c>
      <c r="BP9" s="703"/>
      <c r="BQ9" s="703"/>
      <c r="BR9" s="703"/>
      <c r="BS9" s="649" t="s">
        <v>121</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3480341</v>
      </c>
      <c r="CS9" s="644"/>
      <c r="CT9" s="644"/>
      <c r="CU9" s="644"/>
      <c r="CV9" s="644"/>
      <c r="CW9" s="644"/>
      <c r="CX9" s="644"/>
      <c r="CY9" s="645"/>
      <c r="CZ9" s="703">
        <v>11.4</v>
      </c>
      <c r="DA9" s="703"/>
      <c r="DB9" s="703"/>
      <c r="DC9" s="703"/>
      <c r="DD9" s="649">
        <v>1498925</v>
      </c>
      <c r="DE9" s="644"/>
      <c r="DF9" s="644"/>
      <c r="DG9" s="644"/>
      <c r="DH9" s="644"/>
      <c r="DI9" s="644"/>
      <c r="DJ9" s="644"/>
      <c r="DK9" s="644"/>
      <c r="DL9" s="644"/>
      <c r="DM9" s="644"/>
      <c r="DN9" s="644"/>
      <c r="DO9" s="644"/>
      <c r="DP9" s="645"/>
      <c r="DQ9" s="649">
        <v>1974378</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121</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85391</v>
      </c>
      <c r="BH10" s="644"/>
      <c r="BI10" s="644"/>
      <c r="BJ10" s="644"/>
      <c r="BK10" s="644"/>
      <c r="BL10" s="644"/>
      <c r="BM10" s="644"/>
      <c r="BN10" s="645"/>
      <c r="BO10" s="703">
        <v>2.2000000000000002</v>
      </c>
      <c r="BP10" s="703"/>
      <c r="BQ10" s="703"/>
      <c r="BR10" s="703"/>
      <c r="BS10" s="649" t="s">
        <v>234</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68100</v>
      </c>
      <c r="CS10" s="644"/>
      <c r="CT10" s="644"/>
      <c r="CU10" s="644"/>
      <c r="CV10" s="644"/>
      <c r="CW10" s="644"/>
      <c r="CX10" s="644"/>
      <c r="CY10" s="645"/>
      <c r="CZ10" s="703">
        <v>0.2</v>
      </c>
      <c r="DA10" s="703"/>
      <c r="DB10" s="703"/>
      <c r="DC10" s="703"/>
      <c r="DD10" s="649" t="s">
        <v>237</v>
      </c>
      <c r="DE10" s="644"/>
      <c r="DF10" s="644"/>
      <c r="DG10" s="644"/>
      <c r="DH10" s="644"/>
      <c r="DI10" s="644"/>
      <c r="DJ10" s="644"/>
      <c r="DK10" s="644"/>
      <c r="DL10" s="644"/>
      <c r="DM10" s="644"/>
      <c r="DN10" s="644"/>
      <c r="DO10" s="644"/>
      <c r="DP10" s="645"/>
      <c r="DQ10" s="649">
        <v>100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234</v>
      </c>
      <c r="AE11" s="704"/>
      <c r="AF11" s="704"/>
      <c r="AG11" s="704"/>
      <c r="AH11" s="704"/>
      <c r="AI11" s="704"/>
      <c r="AJ11" s="704"/>
      <c r="AK11" s="704"/>
      <c r="AL11" s="646" t="s">
        <v>121</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134124</v>
      </c>
      <c r="BH11" s="644"/>
      <c r="BI11" s="644"/>
      <c r="BJ11" s="644"/>
      <c r="BK11" s="644"/>
      <c r="BL11" s="644"/>
      <c r="BM11" s="644"/>
      <c r="BN11" s="645"/>
      <c r="BO11" s="703">
        <v>3.5</v>
      </c>
      <c r="BP11" s="703"/>
      <c r="BQ11" s="703"/>
      <c r="BR11" s="703"/>
      <c r="BS11" s="649">
        <v>26607</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2628569</v>
      </c>
      <c r="CS11" s="644"/>
      <c r="CT11" s="644"/>
      <c r="CU11" s="644"/>
      <c r="CV11" s="644"/>
      <c r="CW11" s="644"/>
      <c r="CX11" s="644"/>
      <c r="CY11" s="645"/>
      <c r="CZ11" s="703">
        <v>8.6</v>
      </c>
      <c r="DA11" s="703"/>
      <c r="DB11" s="703"/>
      <c r="DC11" s="703"/>
      <c r="DD11" s="649">
        <v>874794</v>
      </c>
      <c r="DE11" s="644"/>
      <c r="DF11" s="644"/>
      <c r="DG11" s="644"/>
      <c r="DH11" s="644"/>
      <c r="DI11" s="644"/>
      <c r="DJ11" s="644"/>
      <c r="DK11" s="644"/>
      <c r="DL11" s="644"/>
      <c r="DM11" s="644"/>
      <c r="DN11" s="644"/>
      <c r="DO11" s="644"/>
      <c r="DP11" s="645"/>
      <c r="DQ11" s="649">
        <v>1138489</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674257</v>
      </c>
      <c r="S12" s="644"/>
      <c r="T12" s="644"/>
      <c r="U12" s="644"/>
      <c r="V12" s="644"/>
      <c r="W12" s="644"/>
      <c r="X12" s="644"/>
      <c r="Y12" s="645"/>
      <c r="Z12" s="703">
        <v>2.2000000000000002</v>
      </c>
      <c r="AA12" s="703"/>
      <c r="AB12" s="703"/>
      <c r="AC12" s="703"/>
      <c r="AD12" s="704">
        <v>674257</v>
      </c>
      <c r="AE12" s="704"/>
      <c r="AF12" s="704"/>
      <c r="AG12" s="704"/>
      <c r="AH12" s="704"/>
      <c r="AI12" s="704"/>
      <c r="AJ12" s="704"/>
      <c r="AK12" s="704"/>
      <c r="AL12" s="646">
        <v>3.9</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1945203</v>
      </c>
      <c r="BH12" s="644"/>
      <c r="BI12" s="644"/>
      <c r="BJ12" s="644"/>
      <c r="BK12" s="644"/>
      <c r="BL12" s="644"/>
      <c r="BM12" s="644"/>
      <c r="BN12" s="645"/>
      <c r="BO12" s="703">
        <v>50.2</v>
      </c>
      <c r="BP12" s="703"/>
      <c r="BQ12" s="703"/>
      <c r="BR12" s="703"/>
      <c r="BS12" s="649" t="s">
        <v>121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587468</v>
      </c>
      <c r="CS12" s="644"/>
      <c r="CT12" s="644"/>
      <c r="CU12" s="644"/>
      <c r="CV12" s="644"/>
      <c r="CW12" s="644"/>
      <c r="CX12" s="644"/>
      <c r="CY12" s="645"/>
      <c r="CZ12" s="703">
        <v>1.9</v>
      </c>
      <c r="DA12" s="703"/>
      <c r="DB12" s="703"/>
      <c r="DC12" s="703"/>
      <c r="DD12" s="649">
        <v>68019</v>
      </c>
      <c r="DE12" s="644"/>
      <c r="DF12" s="644"/>
      <c r="DG12" s="644"/>
      <c r="DH12" s="644"/>
      <c r="DI12" s="644"/>
      <c r="DJ12" s="644"/>
      <c r="DK12" s="644"/>
      <c r="DL12" s="644"/>
      <c r="DM12" s="644"/>
      <c r="DN12" s="644"/>
      <c r="DO12" s="644"/>
      <c r="DP12" s="645"/>
      <c r="DQ12" s="649">
        <v>417218</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6740</v>
      </c>
      <c r="S13" s="644"/>
      <c r="T13" s="644"/>
      <c r="U13" s="644"/>
      <c r="V13" s="644"/>
      <c r="W13" s="644"/>
      <c r="X13" s="644"/>
      <c r="Y13" s="645"/>
      <c r="Z13" s="703">
        <v>0</v>
      </c>
      <c r="AA13" s="703"/>
      <c r="AB13" s="703"/>
      <c r="AC13" s="703"/>
      <c r="AD13" s="704">
        <v>6740</v>
      </c>
      <c r="AE13" s="704"/>
      <c r="AF13" s="704"/>
      <c r="AG13" s="704"/>
      <c r="AH13" s="704"/>
      <c r="AI13" s="704"/>
      <c r="AJ13" s="704"/>
      <c r="AK13" s="704"/>
      <c r="AL13" s="646">
        <v>0</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1926713</v>
      </c>
      <c r="BH13" s="644"/>
      <c r="BI13" s="644"/>
      <c r="BJ13" s="644"/>
      <c r="BK13" s="644"/>
      <c r="BL13" s="644"/>
      <c r="BM13" s="644"/>
      <c r="BN13" s="645"/>
      <c r="BO13" s="703">
        <v>49.8</v>
      </c>
      <c r="BP13" s="703"/>
      <c r="BQ13" s="703"/>
      <c r="BR13" s="703"/>
      <c r="BS13" s="649" t="s">
        <v>121</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3230272</v>
      </c>
      <c r="CS13" s="644"/>
      <c r="CT13" s="644"/>
      <c r="CU13" s="644"/>
      <c r="CV13" s="644"/>
      <c r="CW13" s="644"/>
      <c r="CX13" s="644"/>
      <c r="CY13" s="645"/>
      <c r="CZ13" s="703">
        <v>10.6</v>
      </c>
      <c r="DA13" s="703"/>
      <c r="DB13" s="703"/>
      <c r="DC13" s="703"/>
      <c r="DD13" s="649">
        <v>1977498</v>
      </c>
      <c r="DE13" s="644"/>
      <c r="DF13" s="644"/>
      <c r="DG13" s="644"/>
      <c r="DH13" s="644"/>
      <c r="DI13" s="644"/>
      <c r="DJ13" s="644"/>
      <c r="DK13" s="644"/>
      <c r="DL13" s="644"/>
      <c r="DM13" s="644"/>
      <c r="DN13" s="644"/>
      <c r="DO13" s="644"/>
      <c r="DP13" s="645"/>
      <c r="DQ13" s="649">
        <v>1539890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234</v>
      </c>
      <c r="AA14" s="703"/>
      <c r="AB14" s="703"/>
      <c r="AC14" s="703"/>
      <c r="AD14" s="704" t="s">
        <v>234</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140139</v>
      </c>
      <c r="BH14" s="644"/>
      <c r="BI14" s="644"/>
      <c r="BJ14" s="644"/>
      <c r="BK14" s="644"/>
      <c r="BL14" s="644"/>
      <c r="BM14" s="644"/>
      <c r="BN14" s="645"/>
      <c r="BO14" s="703">
        <v>3.6</v>
      </c>
      <c r="BP14" s="703"/>
      <c r="BQ14" s="703"/>
      <c r="BR14" s="703"/>
      <c r="BS14" s="649" t="s">
        <v>121</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1123408</v>
      </c>
      <c r="CS14" s="644"/>
      <c r="CT14" s="644"/>
      <c r="CU14" s="644"/>
      <c r="CV14" s="644"/>
      <c r="CW14" s="644"/>
      <c r="CX14" s="644"/>
      <c r="CY14" s="645"/>
      <c r="CZ14" s="703">
        <v>3.7</v>
      </c>
      <c r="DA14" s="703"/>
      <c r="DB14" s="703"/>
      <c r="DC14" s="703"/>
      <c r="DD14" s="649">
        <v>50950</v>
      </c>
      <c r="DE14" s="644"/>
      <c r="DF14" s="644"/>
      <c r="DG14" s="644"/>
      <c r="DH14" s="644"/>
      <c r="DI14" s="644"/>
      <c r="DJ14" s="644"/>
      <c r="DK14" s="644"/>
      <c r="DL14" s="644"/>
      <c r="DM14" s="644"/>
      <c r="DN14" s="644"/>
      <c r="DO14" s="644"/>
      <c r="DP14" s="645"/>
      <c r="DQ14" s="649">
        <v>948821</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142331</v>
      </c>
      <c r="S15" s="644"/>
      <c r="T15" s="644"/>
      <c r="U15" s="644"/>
      <c r="V15" s="644"/>
      <c r="W15" s="644"/>
      <c r="X15" s="644"/>
      <c r="Y15" s="645"/>
      <c r="Z15" s="703">
        <v>0.5</v>
      </c>
      <c r="AA15" s="703"/>
      <c r="AB15" s="703"/>
      <c r="AC15" s="703"/>
      <c r="AD15" s="704">
        <v>142331</v>
      </c>
      <c r="AE15" s="704"/>
      <c r="AF15" s="704"/>
      <c r="AG15" s="704"/>
      <c r="AH15" s="704"/>
      <c r="AI15" s="704"/>
      <c r="AJ15" s="704"/>
      <c r="AK15" s="704"/>
      <c r="AL15" s="646">
        <v>0.8</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205492</v>
      </c>
      <c r="BH15" s="644"/>
      <c r="BI15" s="644"/>
      <c r="BJ15" s="644"/>
      <c r="BK15" s="644"/>
      <c r="BL15" s="644"/>
      <c r="BM15" s="644"/>
      <c r="BN15" s="645"/>
      <c r="BO15" s="703">
        <v>5.3</v>
      </c>
      <c r="BP15" s="703"/>
      <c r="BQ15" s="703"/>
      <c r="BR15" s="703"/>
      <c r="BS15" s="649" t="s">
        <v>121</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2192648</v>
      </c>
      <c r="CS15" s="644"/>
      <c r="CT15" s="644"/>
      <c r="CU15" s="644"/>
      <c r="CV15" s="644"/>
      <c r="CW15" s="644"/>
      <c r="CX15" s="644"/>
      <c r="CY15" s="645"/>
      <c r="CZ15" s="703">
        <v>7.2</v>
      </c>
      <c r="DA15" s="703"/>
      <c r="DB15" s="703"/>
      <c r="DC15" s="703"/>
      <c r="DD15" s="649">
        <v>477986</v>
      </c>
      <c r="DE15" s="644"/>
      <c r="DF15" s="644"/>
      <c r="DG15" s="644"/>
      <c r="DH15" s="644"/>
      <c r="DI15" s="644"/>
      <c r="DJ15" s="644"/>
      <c r="DK15" s="644"/>
      <c r="DL15" s="644"/>
      <c r="DM15" s="644"/>
      <c r="DN15" s="644"/>
      <c r="DO15" s="644"/>
      <c r="DP15" s="645"/>
      <c r="DQ15" s="649">
        <v>1631382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237</v>
      </c>
      <c r="AA16" s="703"/>
      <c r="AB16" s="703"/>
      <c r="AC16" s="703"/>
      <c r="AD16" s="704" t="s">
        <v>121</v>
      </c>
      <c r="AE16" s="704"/>
      <c r="AF16" s="704"/>
      <c r="AG16" s="704"/>
      <c r="AH16" s="704"/>
      <c r="AI16" s="704"/>
      <c r="AJ16" s="704"/>
      <c r="AK16" s="704"/>
      <c r="AL16" s="646" t="s">
        <v>121</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v>499</v>
      </c>
      <c r="BH16" s="644"/>
      <c r="BI16" s="644"/>
      <c r="BJ16" s="644"/>
      <c r="BK16" s="644"/>
      <c r="BL16" s="644"/>
      <c r="BM16" s="644"/>
      <c r="BN16" s="645"/>
      <c r="BO16" s="703">
        <v>0</v>
      </c>
      <c r="BP16" s="703"/>
      <c r="BQ16" s="703"/>
      <c r="BR16" s="703"/>
      <c r="BS16" s="649" t="s">
        <v>121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195774</v>
      </c>
      <c r="CS16" s="644"/>
      <c r="CT16" s="644"/>
      <c r="CU16" s="644"/>
      <c r="CV16" s="644"/>
      <c r="CW16" s="644"/>
      <c r="CX16" s="644"/>
      <c r="CY16" s="645"/>
      <c r="CZ16" s="703">
        <v>0.6</v>
      </c>
      <c r="DA16" s="703"/>
      <c r="DB16" s="703"/>
      <c r="DC16" s="703"/>
      <c r="DD16" s="649" t="s">
        <v>121</v>
      </c>
      <c r="DE16" s="644"/>
      <c r="DF16" s="644"/>
      <c r="DG16" s="644"/>
      <c r="DH16" s="644"/>
      <c r="DI16" s="644"/>
      <c r="DJ16" s="644"/>
      <c r="DK16" s="644"/>
      <c r="DL16" s="644"/>
      <c r="DM16" s="644"/>
      <c r="DN16" s="644"/>
      <c r="DO16" s="644"/>
      <c r="DP16" s="645"/>
      <c r="DQ16" s="649">
        <v>49673</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9983</v>
      </c>
      <c r="S17" s="644"/>
      <c r="T17" s="644"/>
      <c r="U17" s="644"/>
      <c r="V17" s="644"/>
      <c r="W17" s="644"/>
      <c r="X17" s="644"/>
      <c r="Y17" s="645"/>
      <c r="Z17" s="703">
        <v>0</v>
      </c>
      <c r="AA17" s="703"/>
      <c r="AB17" s="703"/>
      <c r="AC17" s="703"/>
      <c r="AD17" s="704">
        <v>9983</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4747678</v>
      </c>
      <c r="CS17" s="644"/>
      <c r="CT17" s="644"/>
      <c r="CU17" s="644"/>
      <c r="CV17" s="644"/>
      <c r="CW17" s="644"/>
      <c r="CX17" s="644"/>
      <c r="CY17" s="645"/>
      <c r="CZ17" s="703">
        <v>15.5</v>
      </c>
      <c r="DA17" s="703"/>
      <c r="DB17" s="703"/>
      <c r="DC17" s="703"/>
      <c r="DD17" s="649" t="s">
        <v>234</v>
      </c>
      <c r="DE17" s="644"/>
      <c r="DF17" s="644"/>
      <c r="DG17" s="644"/>
      <c r="DH17" s="644"/>
      <c r="DI17" s="644"/>
      <c r="DJ17" s="644"/>
      <c r="DK17" s="644"/>
      <c r="DL17" s="644"/>
      <c r="DM17" s="644"/>
      <c r="DN17" s="644"/>
      <c r="DO17" s="644"/>
      <c r="DP17" s="645"/>
      <c r="DQ17" s="649">
        <v>4663256</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13996084</v>
      </c>
      <c r="S18" s="644"/>
      <c r="T18" s="644"/>
      <c r="U18" s="644"/>
      <c r="V18" s="644"/>
      <c r="W18" s="644"/>
      <c r="X18" s="644"/>
      <c r="Y18" s="645"/>
      <c r="Z18" s="703">
        <v>44.8</v>
      </c>
      <c r="AA18" s="703"/>
      <c r="AB18" s="703"/>
      <c r="AC18" s="703"/>
      <c r="AD18" s="704">
        <v>12178510</v>
      </c>
      <c r="AE18" s="704"/>
      <c r="AF18" s="704"/>
      <c r="AG18" s="704"/>
      <c r="AH18" s="704"/>
      <c r="AI18" s="704"/>
      <c r="AJ18" s="704"/>
      <c r="AK18" s="704"/>
      <c r="AL18" s="646">
        <v>69.900000000000006</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234</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234</v>
      </c>
      <c r="DA18" s="703"/>
      <c r="DB18" s="703"/>
      <c r="DC18" s="703"/>
      <c r="DD18" s="649" t="s">
        <v>121</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12178510</v>
      </c>
      <c r="S19" s="644"/>
      <c r="T19" s="644"/>
      <c r="U19" s="644"/>
      <c r="V19" s="644"/>
      <c r="W19" s="644"/>
      <c r="X19" s="644"/>
      <c r="Y19" s="645"/>
      <c r="Z19" s="703">
        <v>39</v>
      </c>
      <c r="AA19" s="703"/>
      <c r="AB19" s="703"/>
      <c r="AC19" s="703"/>
      <c r="AD19" s="704">
        <v>12178510</v>
      </c>
      <c r="AE19" s="704"/>
      <c r="AF19" s="704"/>
      <c r="AG19" s="704"/>
      <c r="AH19" s="704"/>
      <c r="AI19" s="704"/>
      <c r="AJ19" s="704"/>
      <c r="AK19" s="704"/>
      <c r="AL19" s="646">
        <v>69.900000000000006</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16062</v>
      </c>
      <c r="BH19" s="644"/>
      <c r="BI19" s="644"/>
      <c r="BJ19" s="644"/>
      <c r="BK19" s="644"/>
      <c r="BL19" s="644"/>
      <c r="BM19" s="644"/>
      <c r="BN19" s="645"/>
      <c r="BO19" s="703">
        <v>0.4</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1817574</v>
      </c>
      <c r="S20" s="644"/>
      <c r="T20" s="644"/>
      <c r="U20" s="644"/>
      <c r="V20" s="644"/>
      <c r="W20" s="644"/>
      <c r="X20" s="644"/>
      <c r="Y20" s="645"/>
      <c r="Z20" s="703">
        <v>5.8</v>
      </c>
      <c r="AA20" s="703"/>
      <c r="AB20" s="703"/>
      <c r="AC20" s="703"/>
      <c r="AD20" s="704" t="s">
        <v>121</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16062</v>
      </c>
      <c r="BH20" s="644"/>
      <c r="BI20" s="644"/>
      <c r="BJ20" s="644"/>
      <c r="BK20" s="644"/>
      <c r="BL20" s="644"/>
      <c r="BM20" s="644"/>
      <c r="BN20" s="645"/>
      <c r="BO20" s="703">
        <v>0.4</v>
      </c>
      <c r="BP20" s="703"/>
      <c r="BQ20" s="703"/>
      <c r="BR20" s="703"/>
      <c r="BS20" s="649" t="s">
        <v>237</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30593003</v>
      </c>
      <c r="CS20" s="644"/>
      <c r="CT20" s="644"/>
      <c r="CU20" s="644"/>
      <c r="CV20" s="644"/>
      <c r="CW20" s="644"/>
      <c r="CX20" s="644"/>
      <c r="CY20" s="645"/>
      <c r="CZ20" s="703">
        <v>100</v>
      </c>
      <c r="DA20" s="703"/>
      <c r="DB20" s="703"/>
      <c r="DC20" s="703"/>
      <c r="DD20" s="649">
        <v>6057312</v>
      </c>
      <c r="DE20" s="644"/>
      <c r="DF20" s="644"/>
      <c r="DG20" s="644"/>
      <c r="DH20" s="644"/>
      <c r="DI20" s="644"/>
      <c r="DJ20" s="644"/>
      <c r="DK20" s="644"/>
      <c r="DL20" s="644"/>
      <c r="DM20" s="644"/>
      <c r="DN20" s="644"/>
      <c r="DO20" s="644"/>
      <c r="DP20" s="645"/>
      <c r="DQ20" s="649">
        <v>20236299</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234</v>
      </c>
      <c r="S21" s="644"/>
      <c r="T21" s="644"/>
      <c r="U21" s="644"/>
      <c r="V21" s="644"/>
      <c r="W21" s="644"/>
      <c r="X21" s="644"/>
      <c r="Y21" s="645"/>
      <c r="Z21" s="703" t="s">
        <v>121</v>
      </c>
      <c r="AA21" s="703"/>
      <c r="AB21" s="703"/>
      <c r="AC21" s="703"/>
      <c r="AD21" s="704" t="s">
        <v>234</v>
      </c>
      <c r="AE21" s="704"/>
      <c r="AF21" s="704"/>
      <c r="AG21" s="704"/>
      <c r="AH21" s="704"/>
      <c r="AI21" s="704"/>
      <c r="AJ21" s="704"/>
      <c r="AK21" s="704"/>
      <c r="AL21" s="646" t="s">
        <v>121</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16062</v>
      </c>
      <c r="BH21" s="644"/>
      <c r="BI21" s="644"/>
      <c r="BJ21" s="644"/>
      <c r="BK21" s="644"/>
      <c r="BL21" s="644"/>
      <c r="BM21" s="644"/>
      <c r="BN21" s="645"/>
      <c r="BO21" s="703">
        <v>0.4</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19161165</v>
      </c>
      <c r="S22" s="644"/>
      <c r="T22" s="644"/>
      <c r="U22" s="644"/>
      <c r="V22" s="644"/>
      <c r="W22" s="644"/>
      <c r="X22" s="644"/>
      <c r="Y22" s="645"/>
      <c r="Z22" s="703">
        <v>61.3</v>
      </c>
      <c r="AA22" s="703"/>
      <c r="AB22" s="703"/>
      <c r="AC22" s="703"/>
      <c r="AD22" s="704">
        <v>17343591</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234</v>
      </c>
      <c r="BP22" s="703"/>
      <c r="BQ22" s="703"/>
      <c r="BR22" s="703"/>
      <c r="BS22" s="649" t="s">
        <v>234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7261</v>
      </c>
      <c r="S23" s="644"/>
      <c r="T23" s="644"/>
      <c r="U23" s="644"/>
      <c r="V23" s="644"/>
      <c r="W23" s="644"/>
      <c r="X23" s="644"/>
      <c r="Y23" s="645"/>
      <c r="Z23" s="703">
        <v>0</v>
      </c>
      <c r="AA23" s="703"/>
      <c r="AB23" s="703"/>
      <c r="AC23" s="703"/>
      <c r="AD23" s="704">
        <v>7261</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121</v>
      </c>
      <c r="BP23" s="703"/>
      <c r="BQ23" s="703"/>
      <c r="BR23" s="703"/>
      <c r="BS23" s="649" t="s">
        <v>234</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108088</v>
      </c>
      <c r="S24" s="644"/>
      <c r="T24" s="644"/>
      <c r="U24" s="644"/>
      <c r="V24" s="644"/>
      <c r="W24" s="644"/>
      <c r="X24" s="644"/>
      <c r="Y24" s="645"/>
      <c r="Z24" s="703">
        <v>0.3</v>
      </c>
      <c r="AA24" s="703"/>
      <c r="AB24" s="703"/>
      <c r="AC24" s="703"/>
      <c r="AD24" s="704" t="s">
        <v>234</v>
      </c>
      <c r="AE24" s="704"/>
      <c r="AF24" s="704"/>
      <c r="AG24" s="704"/>
      <c r="AH24" s="704"/>
      <c r="AI24" s="704"/>
      <c r="AJ24" s="704"/>
      <c r="AK24" s="704"/>
      <c r="AL24" s="646" t="s">
        <v>234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12520059</v>
      </c>
      <c r="CS24" s="707"/>
      <c r="CT24" s="707"/>
      <c r="CU24" s="707"/>
      <c r="CV24" s="707"/>
      <c r="CW24" s="707"/>
      <c r="CX24" s="707"/>
      <c r="CY24" s="753"/>
      <c r="CZ24" s="754">
        <v>40.9</v>
      </c>
      <c r="DA24" s="723"/>
      <c r="DB24" s="723"/>
      <c r="DC24" s="757"/>
      <c r="DD24" s="752">
        <v>10319843</v>
      </c>
      <c r="DE24" s="707"/>
      <c r="DF24" s="707"/>
      <c r="DG24" s="707"/>
      <c r="DH24" s="707"/>
      <c r="DI24" s="707"/>
      <c r="DJ24" s="707"/>
      <c r="DK24" s="753"/>
      <c r="DL24" s="752">
        <v>10255749</v>
      </c>
      <c r="DM24" s="707"/>
      <c r="DN24" s="707"/>
      <c r="DO24" s="707"/>
      <c r="DP24" s="707"/>
      <c r="DQ24" s="707"/>
      <c r="DR24" s="707"/>
      <c r="DS24" s="707"/>
      <c r="DT24" s="707"/>
      <c r="DU24" s="707"/>
      <c r="DV24" s="753"/>
      <c r="DW24" s="754">
        <v>56.5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405943</v>
      </c>
      <c r="S25" s="644"/>
      <c r="T25" s="644"/>
      <c r="U25" s="644"/>
      <c r="V25" s="644"/>
      <c r="W25" s="644"/>
      <c r="X25" s="644"/>
      <c r="Y25" s="645"/>
      <c r="Z25" s="703">
        <v>1.3</v>
      </c>
      <c r="AA25" s="703"/>
      <c r="AB25" s="703"/>
      <c r="AC25" s="703"/>
      <c r="AD25" s="704">
        <v>29715</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3945593</v>
      </c>
      <c r="CS25" s="642"/>
      <c r="CT25" s="642"/>
      <c r="CU25" s="642"/>
      <c r="CV25" s="642"/>
      <c r="CW25" s="642"/>
      <c r="CX25" s="642"/>
      <c r="CY25" s="643"/>
      <c r="CZ25" s="646">
        <v>12.9</v>
      </c>
      <c r="DA25" s="675"/>
      <c r="DB25" s="675"/>
      <c r="DC25" s="676"/>
      <c r="DD25" s="649">
        <v>3779780</v>
      </c>
      <c r="DE25" s="642"/>
      <c r="DF25" s="642"/>
      <c r="DG25" s="642"/>
      <c r="DH25" s="642"/>
      <c r="DI25" s="642"/>
      <c r="DJ25" s="642"/>
      <c r="DK25" s="643"/>
      <c r="DL25" s="649">
        <v>3717438</v>
      </c>
      <c r="DM25" s="642"/>
      <c r="DN25" s="642"/>
      <c r="DO25" s="642"/>
      <c r="DP25" s="642"/>
      <c r="DQ25" s="642"/>
      <c r="DR25" s="642"/>
      <c r="DS25" s="642"/>
      <c r="DT25" s="642"/>
      <c r="DU25" s="642"/>
      <c r="DV25" s="643"/>
      <c r="DW25" s="646">
        <v>20.5</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114389</v>
      </c>
      <c r="S26" s="644"/>
      <c r="T26" s="644"/>
      <c r="U26" s="644"/>
      <c r="V26" s="644"/>
      <c r="W26" s="644"/>
      <c r="X26" s="644"/>
      <c r="Y26" s="645"/>
      <c r="Z26" s="703">
        <v>0.4</v>
      </c>
      <c r="AA26" s="703"/>
      <c r="AB26" s="703"/>
      <c r="AC26" s="703"/>
      <c r="AD26" s="704">
        <v>4750</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234</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2557464</v>
      </c>
      <c r="CS26" s="644"/>
      <c r="CT26" s="644"/>
      <c r="CU26" s="644"/>
      <c r="CV26" s="644"/>
      <c r="CW26" s="644"/>
      <c r="CX26" s="644"/>
      <c r="CY26" s="645"/>
      <c r="CZ26" s="646">
        <v>8.4</v>
      </c>
      <c r="DA26" s="675"/>
      <c r="DB26" s="675"/>
      <c r="DC26" s="676"/>
      <c r="DD26" s="649">
        <v>2430382</v>
      </c>
      <c r="DE26" s="644"/>
      <c r="DF26" s="644"/>
      <c r="DG26" s="644"/>
      <c r="DH26" s="644"/>
      <c r="DI26" s="644"/>
      <c r="DJ26" s="644"/>
      <c r="DK26" s="645"/>
      <c r="DL26" s="649" t="s">
        <v>121</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2062912</v>
      </c>
      <c r="S27" s="644"/>
      <c r="T27" s="644"/>
      <c r="U27" s="644"/>
      <c r="V27" s="644"/>
      <c r="W27" s="644"/>
      <c r="X27" s="644"/>
      <c r="Y27" s="645"/>
      <c r="Z27" s="703">
        <v>6.6</v>
      </c>
      <c r="AA27" s="703"/>
      <c r="AB27" s="703"/>
      <c r="AC27" s="703"/>
      <c r="AD27" s="704" t="s">
        <v>234</v>
      </c>
      <c r="AE27" s="704"/>
      <c r="AF27" s="704"/>
      <c r="AG27" s="704"/>
      <c r="AH27" s="704"/>
      <c r="AI27" s="704"/>
      <c r="AJ27" s="704"/>
      <c r="AK27" s="704"/>
      <c r="AL27" s="646" t="s">
        <v>234</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3871540</v>
      </c>
      <c r="BH27" s="644"/>
      <c r="BI27" s="644"/>
      <c r="BJ27" s="644"/>
      <c r="BK27" s="644"/>
      <c r="BL27" s="644"/>
      <c r="BM27" s="644"/>
      <c r="BN27" s="645"/>
      <c r="BO27" s="703">
        <v>100</v>
      </c>
      <c r="BP27" s="703"/>
      <c r="BQ27" s="703"/>
      <c r="BR27" s="703"/>
      <c r="BS27" s="649">
        <v>26607</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3826788</v>
      </c>
      <c r="CS27" s="642"/>
      <c r="CT27" s="642"/>
      <c r="CU27" s="642"/>
      <c r="CV27" s="642"/>
      <c r="CW27" s="642"/>
      <c r="CX27" s="642"/>
      <c r="CY27" s="643"/>
      <c r="CZ27" s="646">
        <v>12.5</v>
      </c>
      <c r="DA27" s="675"/>
      <c r="DB27" s="675"/>
      <c r="DC27" s="676"/>
      <c r="DD27" s="649">
        <v>1876807</v>
      </c>
      <c r="DE27" s="642"/>
      <c r="DF27" s="642"/>
      <c r="DG27" s="642"/>
      <c r="DH27" s="642"/>
      <c r="DI27" s="642"/>
      <c r="DJ27" s="642"/>
      <c r="DK27" s="643"/>
      <c r="DL27" s="649">
        <v>1875055</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121</v>
      </c>
      <c r="AA28" s="703"/>
      <c r="AB28" s="703"/>
      <c r="AC28" s="703"/>
      <c r="AD28" s="704" t="s">
        <v>234</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4747678</v>
      </c>
      <c r="CS28" s="644"/>
      <c r="CT28" s="644"/>
      <c r="CU28" s="644"/>
      <c r="CV28" s="644"/>
      <c r="CW28" s="644"/>
      <c r="CX28" s="644"/>
      <c r="CY28" s="645"/>
      <c r="CZ28" s="646">
        <v>15.5</v>
      </c>
      <c r="DA28" s="675"/>
      <c r="DB28" s="675"/>
      <c r="DC28" s="676"/>
      <c r="DD28" s="649">
        <v>4663256</v>
      </c>
      <c r="DE28" s="644"/>
      <c r="DF28" s="644"/>
      <c r="DG28" s="644"/>
      <c r="DH28" s="644"/>
      <c r="DI28" s="644"/>
      <c r="DJ28" s="644"/>
      <c r="DK28" s="645"/>
      <c r="DL28" s="649">
        <v>4663256</v>
      </c>
      <c r="DM28" s="644"/>
      <c r="DN28" s="644"/>
      <c r="DO28" s="644"/>
      <c r="DP28" s="644"/>
      <c r="DQ28" s="644"/>
      <c r="DR28" s="644"/>
      <c r="DS28" s="644"/>
      <c r="DT28" s="644"/>
      <c r="DU28" s="644"/>
      <c r="DV28" s="645"/>
      <c r="DW28" s="646">
        <v>25.7</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2534224</v>
      </c>
      <c r="S29" s="644"/>
      <c r="T29" s="644"/>
      <c r="U29" s="644"/>
      <c r="V29" s="644"/>
      <c r="W29" s="644"/>
      <c r="X29" s="644"/>
      <c r="Y29" s="645"/>
      <c r="Z29" s="703">
        <v>8.1</v>
      </c>
      <c r="AA29" s="703"/>
      <c r="AB29" s="703"/>
      <c r="AC29" s="703"/>
      <c r="AD29" s="704" t="s">
        <v>234</v>
      </c>
      <c r="AE29" s="704"/>
      <c r="AF29" s="704"/>
      <c r="AG29" s="704"/>
      <c r="AH29" s="704"/>
      <c r="AI29" s="704"/>
      <c r="AJ29" s="704"/>
      <c r="AK29" s="704"/>
      <c r="AL29" s="646" t="s">
        <v>121</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4747470</v>
      </c>
      <c r="CS29" s="642"/>
      <c r="CT29" s="642"/>
      <c r="CU29" s="642"/>
      <c r="CV29" s="642"/>
      <c r="CW29" s="642"/>
      <c r="CX29" s="642"/>
      <c r="CY29" s="643"/>
      <c r="CZ29" s="646">
        <v>15.5</v>
      </c>
      <c r="DA29" s="675"/>
      <c r="DB29" s="675"/>
      <c r="DC29" s="676"/>
      <c r="DD29" s="649">
        <v>4663048</v>
      </c>
      <c r="DE29" s="642"/>
      <c r="DF29" s="642"/>
      <c r="DG29" s="642"/>
      <c r="DH29" s="642"/>
      <c r="DI29" s="642"/>
      <c r="DJ29" s="642"/>
      <c r="DK29" s="643"/>
      <c r="DL29" s="649">
        <v>4663048</v>
      </c>
      <c r="DM29" s="642"/>
      <c r="DN29" s="642"/>
      <c r="DO29" s="642"/>
      <c r="DP29" s="642"/>
      <c r="DQ29" s="642"/>
      <c r="DR29" s="642"/>
      <c r="DS29" s="642"/>
      <c r="DT29" s="642"/>
      <c r="DU29" s="642"/>
      <c r="DV29" s="643"/>
      <c r="DW29" s="646">
        <v>25.7</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51973</v>
      </c>
      <c r="S30" s="644"/>
      <c r="T30" s="644"/>
      <c r="U30" s="644"/>
      <c r="V30" s="644"/>
      <c r="W30" s="644"/>
      <c r="X30" s="644"/>
      <c r="Y30" s="645"/>
      <c r="Z30" s="703">
        <v>0.2</v>
      </c>
      <c r="AA30" s="703"/>
      <c r="AB30" s="703"/>
      <c r="AC30" s="703"/>
      <c r="AD30" s="704">
        <v>6276</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98</v>
      </c>
      <c r="BH30" s="722"/>
      <c r="BI30" s="722"/>
      <c r="BJ30" s="722"/>
      <c r="BK30" s="722"/>
      <c r="BL30" s="722"/>
      <c r="BM30" s="723">
        <v>90.7</v>
      </c>
      <c r="BN30" s="722"/>
      <c r="BO30" s="722"/>
      <c r="BP30" s="722"/>
      <c r="BQ30" s="724"/>
      <c r="BR30" s="721">
        <v>98</v>
      </c>
      <c r="BS30" s="722"/>
      <c r="BT30" s="722"/>
      <c r="BU30" s="722"/>
      <c r="BV30" s="722"/>
      <c r="BW30" s="722"/>
      <c r="BX30" s="723">
        <v>90.7</v>
      </c>
      <c r="BY30" s="722"/>
      <c r="BZ30" s="722"/>
      <c r="CA30" s="722"/>
      <c r="CB30" s="724"/>
      <c r="CD30" s="727"/>
      <c r="CE30" s="728"/>
      <c r="CF30" s="685" t="s">
        <v>302</v>
      </c>
      <c r="CG30" s="682"/>
      <c r="CH30" s="682"/>
      <c r="CI30" s="682"/>
      <c r="CJ30" s="682"/>
      <c r="CK30" s="682"/>
      <c r="CL30" s="682"/>
      <c r="CM30" s="682"/>
      <c r="CN30" s="682"/>
      <c r="CO30" s="682"/>
      <c r="CP30" s="682"/>
      <c r="CQ30" s="683"/>
      <c r="CR30" s="641">
        <v>4458256</v>
      </c>
      <c r="CS30" s="644"/>
      <c r="CT30" s="644"/>
      <c r="CU30" s="644"/>
      <c r="CV30" s="644"/>
      <c r="CW30" s="644"/>
      <c r="CX30" s="644"/>
      <c r="CY30" s="645"/>
      <c r="CZ30" s="646">
        <v>14.6</v>
      </c>
      <c r="DA30" s="675"/>
      <c r="DB30" s="675"/>
      <c r="DC30" s="676"/>
      <c r="DD30" s="649">
        <v>4374199</v>
      </c>
      <c r="DE30" s="644"/>
      <c r="DF30" s="644"/>
      <c r="DG30" s="644"/>
      <c r="DH30" s="644"/>
      <c r="DI30" s="644"/>
      <c r="DJ30" s="644"/>
      <c r="DK30" s="645"/>
      <c r="DL30" s="649">
        <v>4374199</v>
      </c>
      <c r="DM30" s="644"/>
      <c r="DN30" s="644"/>
      <c r="DO30" s="644"/>
      <c r="DP30" s="644"/>
      <c r="DQ30" s="644"/>
      <c r="DR30" s="644"/>
      <c r="DS30" s="644"/>
      <c r="DT30" s="644"/>
      <c r="DU30" s="644"/>
      <c r="DV30" s="645"/>
      <c r="DW30" s="646">
        <v>24.1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25360</v>
      </c>
      <c r="S31" s="644"/>
      <c r="T31" s="644"/>
      <c r="U31" s="644"/>
      <c r="V31" s="644"/>
      <c r="W31" s="644"/>
      <c r="X31" s="644"/>
      <c r="Y31" s="645"/>
      <c r="Z31" s="703">
        <v>0.1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95.5</v>
      </c>
      <c r="BN31" s="720"/>
      <c r="BO31" s="720"/>
      <c r="BP31" s="720"/>
      <c r="BQ31" s="681"/>
      <c r="BR31" s="719">
        <v>99.1</v>
      </c>
      <c r="BS31" s="642"/>
      <c r="BT31" s="642"/>
      <c r="BU31" s="642"/>
      <c r="BV31" s="642"/>
      <c r="BW31" s="642"/>
      <c r="BX31" s="647">
        <v>95.6</v>
      </c>
      <c r="BY31" s="720"/>
      <c r="BZ31" s="720"/>
      <c r="CA31" s="720"/>
      <c r="CB31" s="681"/>
      <c r="CD31" s="727"/>
      <c r="CE31" s="728"/>
      <c r="CF31" s="685" t="s">
        <v>306</v>
      </c>
      <c r="CG31" s="682"/>
      <c r="CH31" s="682"/>
      <c r="CI31" s="682"/>
      <c r="CJ31" s="682"/>
      <c r="CK31" s="682"/>
      <c r="CL31" s="682"/>
      <c r="CM31" s="682"/>
      <c r="CN31" s="682"/>
      <c r="CO31" s="682"/>
      <c r="CP31" s="682"/>
      <c r="CQ31" s="683"/>
      <c r="CR31" s="641">
        <v>289214</v>
      </c>
      <c r="CS31" s="642"/>
      <c r="CT31" s="642"/>
      <c r="CU31" s="642"/>
      <c r="CV31" s="642"/>
      <c r="CW31" s="642"/>
      <c r="CX31" s="642"/>
      <c r="CY31" s="643"/>
      <c r="CZ31" s="646">
        <v>0.9</v>
      </c>
      <c r="DA31" s="675"/>
      <c r="DB31" s="675"/>
      <c r="DC31" s="676"/>
      <c r="DD31" s="649">
        <v>288849</v>
      </c>
      <c r="DE31" s="642"/>
      <c r="DF31" s="642"/>
      <c r="DG31" s="642"/>
      <c r="DH31" s="642"/>
      <c r="DI31" s="642"/>
      <c r="DJ31" s="642"/>
      <c r="DK31" s="643"/>
      <c r="DL31" s="649">
        <v>288849</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1022494</v>
      </c>
      <c r="S32" s="644"/>
      <c r="T32" s="644"/>
      <c r="U32" s="644"/>
      <c r="V32" s="644"/>
      <c r="W32" s="644"/>
      <c r="X32" s="644"/>
      <c r="Y32" s="645"/>
      <c r="Z32" s="703">
        <v>3.3</v>
      </c>
      <c r="AA32" s="703"/>
      <c r="AB32" s="703"/>
      <c r="AC32" s="703"/>
      <c r="AD32" s="704" t="s">
        <v>121</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97.1</v>
      </c>
      <c r="BH32" s="657"/>
      <c r="BI32" s="657"/>
      <c r="BJ32" s="657"/>
      <c r="BK32" s="657"/>
      <c r="BL32" s="657"/>
      <c r="BM32" s="701">
        <v>86</v>
      </c>
      <c r="BN32" s="657"/>
      <c r="BO32" s="657"/>
      <c r="BP32" s="657"/>
      <c r="BQ32" s="694"/>
      <c r="BR32" s="718">
        <v>96.9</v>
      </c>
      <c r="BS32" s="657"/>
      <c r="BT32" s="657"/>
      <c r="BU32" s="657"/>
      <c r="BV32" s="657"/>
      <c r="BW32" s="657"/>
      <c r="BX32" s="701">
        <v>85.8</v>
      </c>
      <c r="BY32" s="657"/>
      <c r="BZ32" s="657"/>
      <c r="CA32" s="657"/>
      <c r="CB32" s="694"/>
      <c r="CD32" s="729"/>
      <c r="CE32" s="730"/>
      <c r="CF32" s="685" t="s">
        <v>309</v>
      </c>
      <c r="CG32" s="682"/>
      <c r="CH32" s="682"/>
      <c r="CI32" s="682"/>
      <c r="CJ32" s="682"/>
      <c r="CK32" s="682"/>
      <c r="CL32" s="682"/>
      <c r="CM32" s="682"/>
      <c r="CN32" s="682"/>
      <c r="CO32" s="682"/>
      <c r="CP32" s="682"/>
      <c r="CQ32" s="683"/>
      <c r="CR32" s="641">
        <v>208</v>
      </c>
      <c r="CS32" s="644"/>
      <c r="CT32" s="644"/>
      <c r="CU32" s="644"/>
      <c r="CV32" s="644"/>
      <c r="CW32" s="644"/>
      <c r="CX32" s="644"/>
      <c r="CY32" s="645"/>
      <c r="CZ32" s="646">
        <v>0</v>
      </c>
      <c r="DA32" s="675"/>
      <c r="DB32" s="675"/>
      <c r="DC32" s="676"/>
      <c r="DD32" s="649">
        <v>208</v>
      </c>
      <c r="DE32" s="644"/>
      <c r="DF32" s="644"/>
      <c r="DG32" s="644"/>
      <c r="DH32" s="644"/>
      <c r="DI32" s="644"/>
      <c r="DJ32" s="644"/>
      <c r="DK32" s="645"/>
      <c r="DL32" s="649">
        <v>208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394513</v>
      </c>
      <c r="S33" s="644"/>
      <c r="T33" s="644"/>
      <c r="U33" s="644"/>
      <c r="V33" s="644"/>
      <c r="W33" s="644"/>
      <c r="X33" s="644"/>
      <c r="Y33" s="645"/>
      <c r="Z33" s="703">
        <v>1.3</v>
      </c>
      <c r="AA33" s="703"/>
      <c r="AB33" s="703"/>
      <c r="AC33" s="703"/>
      <c r="AD33" s="704" t="s">
        <v>234</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11819858</v>
      </c>
      <c r="CS33" s="642"/>
      <c r="CT33" s="642"/>
      <c r="CU33" s="642"/>
      <c r="CV33" s="642"/>
      <c r="CW33" s="642"/>
      <c r="CX33" s="642"/>
      <c r="CY33" s="643"/>
      <c r="CZ33" s="646">
        <v>38.6</v>
      </c>
      <c r="DA33" s="675"/>
      <c r="DB33" s="675"/>
      <c r="DC33" s="676"/>
      <c r="DD33" s="649">
        <v>8798276</v>
      </c>
      <c r="DE33" s="642"/>
      <c r="DF33" s="642"/>
      <c r="DG33" s="642"/>
      <c r="DH33" s="642"/>
      <c r="DI33" s="642"/>
      <c r="DJ33" s="642"/>
      <c r="DK33" s="643"/>
      <c r="DL33" s="649">
        <v>7509881</v>
      </c>
      <c r="DM33" s="642"/>
      <c r="DN33" s="642"/>
      <c r="DO33" s="642"/>
      <c r="DP33" s="642"/>
      <c r="DQ33" s="642"/>
      <c r="DR33" s="642"/>
      <c r="DS33" s="642"/>
      <c r="DT33" s="642"/>
      <c r="DU33" s="642"/>
      <c r="DV33" s="643"/>
      <c r="DW33" s="646">
        <v>41.4</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424492</v>
      </c>
      <c r="S34" s="644"/>
      <c r="T34" s="644"/>
      <c r="U34" s="644"/>
      <c r="V34" s="644"/>
      <c r="W34" s="644"/>
      <c r="X34" s="644"/>
      <c r="Y34" s="645"/>
      <c r="Z34" s="703">
        <v>1.4</v>
      </c>
      <c r="AA34" s="703"/>
      <c r="AB34" s="703"/>
      <c r="AC34" s="703"/>
      <c r="AD34" s="704">
        <v>20863</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4095249</v>
      </c>
      <c r="CS34" s="644"/>
      <c r="CT34" s="644"/>
      <c r="CU34" s="644"/>
      <c r="CV34" s="644"/>
      <c r="CW34" s="644"/>
      <c r="CX34" s="644"/>
      <c r="CY34" s="645"/>
      <c r="CZ34" s="646">
        <v>13.4</v>
      </c>
      <c r="DA34" s="675"/>
      <c r="DB34" s="675"/>
      <c r="DC34" s="676"/>
      <c r="DD34" s="649">
        <v>3245840</v>
      </c>
      <c r="DE34" s="644"/>
      <c r="DF34" s="644"/>
      <c r="DG34" s="644"/>
      <c r="DH34" s="644"/>
      <c r="DI34" s="644"/>
      <c r="DJ34" s="644"/>
      <c r="DK34" s="645"/>
      <c r="DL34" s="649">
        <v>2583133</v>
      </c>
      <c r="DM34" s="644"/>
      <c r="DN34" s="644"/>
      <c r="DO34" s="644"/>
      <c r="DP34" s="644"/>
      <c r="DQ34" s="644"/>
      <c r="DR34" s="644"/>
      <c r="DS34" s="644"/>
      <c r="DT34" s="644"/>
      <c r="DU34" s="644"/>
      <c r="DV34" s="645"/>
      <c r="DW34" s="646">
        <v>14.2</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4939001</v>
      </c>
      <c r="S35" s="644"/>
      <c r="T35" s="644"/>
      <c r="U35" s="644"/>
      <c r="V35" s="644"/>
      <c r="W35" s="644"/>
      <c r="X35" s="644"/>
      <c r="Y35" s="645"/>
      <c r="Z35" s="703">
        <v>15.8</v>
      </c>
      <c r="AA35" s="703"/>
      <c r="AB35" s="703"/>
      <c r="AC35" s="703"/>
      <c r="AD35" s="704" t="s">
        <v>121</v>
      </c>
      <c r="AE35" s="704"/>
      <c r="AF35" s="704"/>
      <c r="AG35" s="704"/>
      <c r="AH35" s="704"/>
      <c r="AI35" s="704"/>
      <c r="AJ35" s="704"/>
      <c r="AK35" s="704"/>
      <c r="AL35" s="646" t="s">
        <v>234</v>
      </c>
      <c r="AM35" s="647"/>
      <c r="AN35" s="647"/>
      <c r="AO35" s="705"/>
      <c r="AP35" s="214"/>
      <c r="AQ35" s="709" t="s">
        <v>317</v>
      </c>
      <c r="AR35" s="710"/>
      <c r="AS35" s="710"/>
      <c r="AT35" s="710"/>
      <c r="AU35" s="710"/>
      <c r="AV35" s="710"/>
      <c r="AW35" s="710"/>
      <c r="AX35" s="710"/>
      <c r="AY35" s="711"/>
      <c r="AZ35" s="706">
        <v>3620305</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183476</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87628</v>
      </c>
      <c r="CS35" s="642"/>
      <c r="CT35" s="642"/>
      <c r="CU35" s="642"/>
      <c r="CV35" s="642"/>
      <c r="CW35" s="642"/>
      <c r="CX35" s="642"/>
      <c r="CY35" s="643"/>
      <c r="CZ35" s="646">
        <v>0.3</v>
      </c>
      <c r="DA35" s="675"/>
      <c r="DB35" s="675"/>
      <c r="DC35" s="676"/>
      <c r="DD35" s="649">
        <v>55872</v>
      </c>
      <c r="DE35" s="642"/>
      <c r="DF35" s="642"/>
      <c r="DG35" s="642"/>
      <c r="DH35" s="642"/>
      <c r="DI35" s="642"/>
      <c r="DJ35" s="642"/>
      <c r="DK35" s="643"/>
      <c r="DL35" s="649">
        <v>55163</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234</v>
      </c>
      <c r="AA36" s="703"/>
      <c r="AB36" s="703"/>
      <c r="AC36" s="703"/>
      <c r="AD36" s="704" t="s">
        <v>237</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841836</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149671</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4034557</v>
      </c>
      <c r="CS36" s="644"/>
      <c r="CT36" s="644"/>
      <c r="CU36" s="644"/>
      <c r="CV36" s="644"/>
      <c r="CW36" s="644"/>
      <c r="CX36" s="644"/>
      <c r="CY36" s="645"/>
      <c r="CZ36" s="646">
        <v>13.2</v>
      </c>
      <c r="DA36" s="675"/>
      <c r="DB36" s="675"/>
      <c r="DC36" s="676"/>
      <c r="DD36" s="649">
        <v>2787927</v>
      </c>
      <c r="DE36" s="644"/>
      <c r="DF36" s="644"/>
      <c r="DG36" s="644"/>
      <c r="DH36" s="644"/>
      <c r="DI36" s="644"/>
      <c r="DJ36" s="644"/>
      <c r="DK36" s="645"/>
      <c r="DL36" s="649">
        <v>2374628</v>
      </c>
      <c r="DM36" s="644"/>
      <c r="DN36" s="644"/>
      <c r="DO36" s="644"/>
      <c r="DP36" s="644"/>
      <c r="DQ36" s="644"/>
      <c r="DR36" s="644"/>
      <c r="DS36" s="644"/>
      <c r="DT36" s="644"/>
      <c r="DU36" s="644"/>
      <c r="DV36" s="645"/>
      <c r="DW36" s="646">
        <v>13.1</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732801</v>
      </c>
      <c r="S37" s="644"/>
      <c r="T37" s="644"/>
      <c r="U37" s="644"/>
      <c r="V37" s="644"/>
      <c r="W37" s="644"/>
      <c r="X37" s="644"/>
      <c r="Y37" s="645"/>
      <c r="Z37" s="703">
        <v>2.2999999999999998</v>
      </c>
      <c r="AA37" s="703"/>
      <c r="AB37" s="703"/>
      <c r="AC37" s="703"/>
      <c r="AD37" s="704" t="s">
        <v>234</v>
      </c>
      <c r="AE37" s="704"/>
      <c r="AF37" s="704"/>
      <c r="AG37" s="704"/>
      <c r="AH37" s="704"/>
      <c r="AI37" s="704"/>
      <c r="AJ37" s="704"/>
      <c r="AK37" s="704"/>
      <c r="AL37" s="646" t="s">
        <v>234</v>
      </c>
      <c r="AM37" s="647"/>
      <c r="AN37" s="647"/>
      <c r="AO37" s="705"/>
      <c r="AQ37" s="678" t="s">
        <v>325</v>
      </c>
      <c r="AR37" s="679"/>
      <c r="AS37" s="679"/>
      <c r="AT37" s="679"/>
      <c r="AU37" s="679"/>
      <c r="AV37" s="679"/>
      <c r="AW37" s="679"/>
      <c r="AX37" s="679"/>
      <c r="AY37" s="680"/>
      <c r="AZ37" s="641">
        <v>413746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5103</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908108</v>
      </c>
      <c r="CS37" s="642"/>
      <c r="CT37" s="642"/>
      <c r="CU37" s="642"/>
      <c r="CV37" s="642"/>
      <c r="CW37" s="642"/>
      <c r="CX37" s="642"/>
      <c r="CY37" s="643"/>
      <c r="CZ37" s="646">
        <v>3</v>
      </c>
      <c r="DA37" s="675"/>
      <c r="DB37" s="675"/>
      <c r="DC37" s="676"/>
      <c r="DD37" s="649">
        <v>825357</v>
      </c>
      <c r="DE37" s="642"/>
      <c r="DF37" s="642"/>
      <c r="DG37" s="642"/>
      <c r="DH37" s="642"/>
      <c r="DI37" s="642"/>
      <c r="DJ37" s="642"/>
      <c r="DK37" s="643"/>
      <c r="DL37" s="649">
        <v>797277</v>
      </c>
      <c r="DM37" s="642"/>
      <c r="DN37" s="642"/>
      <c r="DO37" s="642"/>
      <c r="DP37" s="642"/>
      <c r="DQ37" s="642"/>
      <c r="DR37" s="642"/>
      <c r="DS37" s="642"/>
      <c r="DT37" s="642"/>
      <c r="DU37" s="642"/>
      <c r="DV37" s="643"/>
      <c r="DW37" s="646">
        <v>4.4000000000000004</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31251815</v>
      </c>
      <c r="S38" s="693"/>
      <c r="T38" s="693"/>
      <c r="U38" s="693"/>
      <c r="V38" s="693"/>
      <c r="W38" s="693"/>
      <c r="X38" s="693"/>
      <c r="Y38" s="698"/>
      <c r="Z38" s="699">
        <v>100</v>
      </c>
      <c r="AA38" s="699"/>
      <c r="AB38" s="699"/>
      <c r="AC38" s="699"/>
      <c r="AD38" s="700">
        <v>17412456</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221904</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7817</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2984655</v>
      </c>
      <c r="CS38" s="644"/>
      <c r="CT38" s="644"/>
      <c r="CU38" s="644"/>
      <c r="CV38" s="644"/>
      <c r="CW38" s="644"/>
      <c r="CX38" s="644"/>
      <c r="CY38" s="645"/>
      <c r="CZ38" s="646">
        <v>9.8000000000000007</v>
      </c>
      <c r="DA38" s="675"/>
      <c r="DB38" s="675"/>
      <c r="DC38" s="676"/>
      <c r="DD38" s="649">
        <v>2699579</v>
      </c>
      <c r="DE38" s="644"/>
      <c r="DF38" s="644"/>
      <c r="DG38" s="644"/>
      <c r="DH38" s="644"/>
      <c r="DI38" s="644"/>
      <c r="DJ38" s="644"/>
      <c r="DK38" s="645"/>
      <c r="DL38" s="649">
        <v>2488936</v>
      </c>
      <c r="DM38" s="644"/>
      <c r="DN38" s="644"/>
      <c r="DO38" s="644"/>
      <c r="DP38" s="644"/>
      <c r="DQ38" s="644"/>
      <c r="DR38" s="644"/>
      <c r="DS38" s="644"/>
      <c r="DT38" s="644"/>
      <c r="DU38" s="644"/>
      <c r="DV38" s="645"/>
      <c r="DW38" s="646">
        <v>13.7</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2451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393410</v>
      </c>
      <c r="CS39" s="642"/>
      <c r="CT39" s="642"/>
      <c r="CU39" s="642"/>
      <c r="CV39" s="642"/>
      <c r="CW39" s="642"/>
      <c r="CX39" s="642"/>
      <c r="CY39" s="643"/>
      <c r="CZ39" s="646">
        <v>1.3</v>
      </c>
      <c r="DA39" s="675"/>
      <c r="DB39" s="675"/>
      <c r="DC39" s="676"/>
      <c r="DD39" s="649">
        <v>190</v>
      </c>
      <c r="DE39" s="642"/>
      <c r="DF39" s="642"/>
      <c r="DG39" s="642"/>
      <c r="DH39" s="642"/>
      <c r="DI39" s="642"/>
      <c r="DJ39" s="642"/>
      <c r="DK39" s="643"/>
      <c r="DL39" s="649" t="s">
        <v>234</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333489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115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224359</v>
      </c>
      <c r="CS40" s="644"/>
      <c r="CT40" s="644"/>
      <c r="CU40" s="644"/>
      <c r="CV40" s="644"/>
      <c r="CW40" s="644"/>
      <c r="CX40" s="644"/>
      <c r="CY40" s="645"/>
      <c r="CZ40" s="646">
        <v>0.7</v>
      </c>
      <c r="DA40" s="675"/>
      <c r="DB40" s="675"/>
      <c r="DC40" s="676"/>
      <c r="DD40" s="649">
        <v>8868</v>
      </c>
      <c r="DE40" s="644"/>
      <c r="DF40" s="644"/>
      <c r="DG40" s="644"/>
      <c r="DH40" s="644"/>
      <c r="DI40" s="644"/>
      <c r="DJ40" s="644"/>
      <c r="DK40" s="645"/>
      <c r="DL40" s="649">
        <v>8021</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1806879</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368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6253086</v>
      </c>
      <c r="CS42" s="644"/>
      <c r="CT42" s="644"/>
      <c r="CU42" s="644"/>
      <c r="CV42" s="644"/>
      <c r="CW42" s="644"/>
      <c r="CX42" s="644"/>
      <c r="CY42" s="645"/>
      <c r="CZ42" s="646">
        <v>20.399999999999999</v>
      </c>
      <c r="DA42" s="647"/>
      <c r="DB42" s="647"/>
      <c r="DC42" s="648"/>
      <c r="DD42" s="649">
        <v>1118180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143826</v>
      </c>
      <c r="CS43" s="642"/>
      <c r="CT43" s="642"/>
      <c r="CU43" s="642"/>
      <c r="CV43" s="642"/>
      <c r="CW43" s="642"/>
      <c r="CX43" s="642"/>
      <c r="CY43" s="643"/>
      <c r="CZ43" s="646">
        <v>0.5</v>
      </c>
      <c r="DA43" s="675"/>
      <c r="DB43" s="675"/>
      <c r="DC43" s="676"/>
      <c r="DD43" s="649">
        <v>138606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6057312</v>
      </c>
      <c r="CS44" s="644"/>
      <c r="CT44" s="644"/>
      <c r="CU44" s="644"/>
      <c r="CV44" s="644"/>
      <c r="CW44" s="644"/>
      <c r="CX44" s="644"/>
      <c r="CY44" s="645"/>
      <c r="CZ44" s="646">
        <v>19.8</v>
      </c>
      <c r="DA44" s="647"/>
      <c r="DB44" s="647"/>
      <c r="DC44" s="648"/>
      <c r="DD44" s="649">
        <v>1068507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1436015</v>
      </c>
      <c r="CS45" s="642"/>
      <c r="CT45" s="642"/>
      <c r="CU45" s="642"/>
      <c r="CV45" s="642"/>
      <c r="CW45" s="642"/>
      <c r="CX45" s="642"/>
      <c r="CY45" s="643"/>
      <c r="CZ45" s="646">
        <v>4.7</v>
      </c>
      <c r="DA45" s="675"/>
      <c r="DB45" s="675"/>
      <c r="DC45" s="676"/>
      <c r="DD45" s="649">
        <v>63944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4550640</v>
      </c>
      <c r="CS46" s="644"/>
      <c r="CT46" s="644"/>
      <c r="CU46" s="644"/>
      <c r="CV46" s="644"/>
      <c r="CW46" s="644"/>
      <c r="CX46" s="644"/>
      <c r="CY46" s="645"/>
      <c r="CZ46" s="646">
        <v>14.9</v>
      </c>
      <c r="DA46" s="647"/>
      <c r="DB46" s="647"/>
      <c r="DC46" s="648"/>
      <c r="DD46" s="649">
        <v>1002600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195774</v>
      </c>
      <c r="CS47" s="642"/>
      <c r="CT47" s="642"/>
      <c r="CU47" s="642"/>
      <c r="CV47" s="642"/>
      <c r="CW47" s="642"/>
      <c r="CX47" s="642"/>
      <c r="CY47" s="643"/>
      <c r="CZ47" s="646">
        <v>0.6</v>
      </c>
      <c r="DA47" s="675"/>
      <c r="DB47" s="675"/>
      <c r="DC47" s="676"/>
      <c r="DD47" s="649">
        <v>49673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234</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30593003</v>
      </c>
      <c r="CS49" s="657"/>
      <c r="CT49" s="657"/>
      <c r="CU49" s="657"/>
      <c r="CV49" s="657"/>
      <c r="CW49" s="657"/>
      <c r="CX49" s="657"/>
      <c r="CY49" s="658"/>
      <c r="CZ49" s="659">
        <v>100</v>
      </c>
      <c r="DA49" s="660"/>
      <c r="DB49" s="660"/>
      <c r="DC49" s="661"/>
      <c r="DD49" s="662">
        <v>20236299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xFknnENsMcjK/WaDI7b/jBKk6fLjzBlGROS3Qe8PNfDIkEN5dPcavPYLdxU1ZhpYAmnu5WR+L9idPqmLurSCw==" saltValue="/pqAVUGyFjhaNKZOgz9I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31223</v>
      </c>
      <c r="R7" s="1174"/>
      <c r="S7" s="1174"/>
      <c r="T7" s="1174"/>
      <c r="U7" s="1174"/>
      <c r="V7" s="1174">
        <v>30564</v>
      </c>
      <c r="W7" s="1174"/>
      <c r="X7" s="1174"/>
      <c r="Y7" s="1174"/>
      <c r="Z7" s="1174"/>
      <c r="AA7" s="1174">
        <v>659</v>
      </c>
      <c r="AB7" s="1174"/>
      <c r="AC7" s="1174"/>
      <c r="AD7" s="1174"/>
      <c r="AE7" s="1175"/>
      <c r="AF7" s="1176">
        <v>558</v>
      </c>
      <c r="AG7" s="1177"/>
      <c r="AH7" s="1177"/>
      <c r="AI7" s="1177"/>
      <c r="AJ7" s="1178"/>
      <c r="AK7" s="1160" t="s">
        <v>578</v>
      </c>
      <c r="AL7" s="1161"/>
      <c r="AM7" s="1161"/>
      <c r="AN7" s="1161"/>
      <c r="AO7" s="1161"/>
      <c r="AP7" s="1161">
        <v>38994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0</v>
      </c>
      <c r="CI7" s="1158"/>
      <c r="CJ7" s="1158"/>
      <c r="CK7" s="1158"/>
      <c r="CL7" s="1159"/>
      <c r="CM7" s="1157">
        <v>5</v>
      </c>
      <c r="CN7" s="1158"/>
      <c r="CO7" s="1158"/>
      <c r="CP7" s="1158"/>
      <c r="CQ7" s="1159"/>
      <c r="CR7" s="1157">
        <v>5</v>
      </c>
      <c r="CS7" s="1158"/>
      <c r="CT7" s="1158"/>
      <c r="CU7" s="1158"/>
      <c r="CV7" s="1159"/>
      <c r="CW7" s="1157">
        <v>0</v>
      </c>
      <c r="CX7" s="1158"/>
      <c r="CY7" s="1158"/>
      <c r="CZ7" s="1158"/>
      <c r="DA7" s="1159"/>
      <c r="DB7" s="1157" t="s">
        <v>519</v>
      </c>
      <c r="DC7" s="1158"/>
      <c r="DD7" s="1158"/>
      <c r="DE7" s="1158"/>
      <c r="DF7" s="1159"/>
      <c r="DG7" s="1157" t="s">
        <v>519</v>
      </c>
      <c r="DH7" s="1158"/>
      <c r="DI7" s="1158"/>
      <c r="DJ7" s="1158"/>
      <c r="DK7" s="1159"/>
      <c r="DL7" s="1157" t="s">
        <v>519</v>
      </c>
      <c r="DM7" s="1158"/>
      <c r="DN7" s="1158"/>
      <c r="DO7" s="1158"/>
      <c r="DP7" s="1159"/>
      <c r="DQ7" s="1157" t="s">
        <v>519</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5</v>
      </c>
      <c r="R8" s="1113"/>
      <c r="S8" s="1113"/>
      <c r="T8" s="1113"/>
      <c r="U8" s="1113"/>
      <c r="V8" s="1113">
        <v>5</v>
      </c>
      <c r="W8" s="1113"/>
      <c r="X8" s="1113"/>
      <c r="Y8" s="1113"/>
      <c r="Z8" s="1113"/>
      <c r="AA8" s="1113">
        <v>0</v>
      </c>
      <c r="AB8" s="1113"/>
      <c r="AC8" s="1113"/>
      <c r="AD8" s="1113"/>
      <c r="AE8" s="1114"/>
      <c r="AF8" s="1088">
        <v>0</v>
      </c>
      <c r="AG8" s="1089"/>
      <c r="AH8" s="1089"/>
      <c r="AI8" s="1089"/>
      <c r="AJ8" s="1090"/>
      <c r="AK8" s="1155" t="s">
        <v>578</v>
      </c>
      <c r="AL8" s="1156"/>
      <c r="AM8" s="1156"/>
      <c r="AN8" s="1156"/>
      <c r="AO8" s="1156"/>
      <c r="AP8" s="1156">
        <v>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5</v>
      </c>
      <c r="CI8" s="1059"/>
      <c r="CJ8" s="1059"/>
      <c r="CK8" s="1059"/>
      <c r="CL8" s="1060"/>
      <c r="CM8" s="1058">
        <v>208</v>
      </c>
      <c r="CN8" s="1059"/>
      <c r="CO8" s="1059"/>
      <c r="CP8" s="1059"/>
      <c r="CQ8" s="1060"/>
      <c r="CR8" s="1058">
        <v>60</v>
      </c>
      <c r="CS8" s="1059"/>
      <c r="CT8" s="1059"/>
      <c r="CU8" s="1059"/>
      <c r="CV8" s="1060"/>
      <c r="CW8" s="1058" t="s">
        <v>578</v>
      </c>
      <c r="CX8" s="1059"/>
      <c r="CY8" s="1059"/>
      <c r="CZ8" s="1059"/>
      <c r="DA8" s="1060"/>
      <c r="DB8" s="1058" t="s">
        <v>519</v>
      </c>
      <c r="DC8" s="1059"/>
      <c r="DD8" s="1059"/>
      <c r="DE8" s="1059"/>
      <c r="DF8" s="1060"/>
      <c r="DG8" s="1058" t="s">
        <v>519</v>
      </c>
      <c r="DH8" s="1059"/>
      <c r="DI8" s="1059"/>
      <c r="DJ8" s="1059"/>
      <c r="DK8" s="1060"/>
      <c r="DL8" s="1058" t="s">
        <v>519</v>
      </c>
      <c r="DM8" s="1059"/>
      <c r="DN8" s="1059"/>
      <c r="DO8" s="1059"/>
      <c r="DP8" s="1060"/>
      <c r="DQ8" s="1058" t="s">
        <v>519</v>
      </c>
      <c r="DR8" s="1059"/>
      <c r="DS8" s="1059"/>
      <c r="DT8" s="1059"/>
      <c r="DU8" s="1060"/>
      <c r="DV8" s="1061"/>
      <c r="DW8" s="1062"/>
      <c r="DX8" s="1062"/>
      <c r="DY8" s="1062"/>
      <c r="DZ8" s="1063"/>
      <c r="EA8" s="234"/>
    </row>
    <row r="9" spans="1:131" s="235" customFormat="1" ht="26.25" customHeight="1" x14ac:dyDescent="0.15">
      <c r="A9" s="241">
        <v>3</v>
      </c>
      <c r="B9" s="1106" t="s">
        <v>377</v>
      </c>
      <c r="C9" s="1107"/>
      <c r="D9" s="1107"/>
      <c r="E9" s="1107"/>
      <c r="F9" s="1107"/>
      <c r="G9" s="1107"/>
      <c r="H9" s="1107"/>
      <c r="I9" s="1107"/>
      <c r="J9" s="1107"/>
      <c r="K9" s="1107"/>
      <c r="L9" s="1107"/>
      <c r="M9" s="1107"/>
      <c r="N9" s="1107"/>
      <c r="O9" s="1107"/>
      <c r="P9" s="1108"/>
      <c r="Q9" s="1112">
        <v>25</v>
      </c>
      <c r="R9" s="1113"/>
      <c r="S9" s="1113"/>
      <c r="T9" s="1113"/>
      <c r="U9" s="1113"/>
      <c r="V9" s="1113">
        <v>25</v>
      </c>
      <c r="W9" s="1113"/>
      <c r="X9" s="1113"/>
      <c r="Y9" s="1113"/>
      <c r="Z9" s="1113"/>
      <c r="AA9" s="1113">
        <v>0</v>
      </c>
      <c r="AB9" s="1113"/>
      <c r="AC9" s="1113"/>
      <c r="AD9" s="1113"/>
      <c r="AE9" s="1114"/>
      <c r="AF9" s="1088">
        <v>0</v>
      </c>
      <c r="AG9" s="1089"/>
      <c r="AH9" s="1089"/>
      <c r="AI9" s="1089"/>
      <c r="AJ9" s="1090"/>
      <c r="AK9" s="1155">
        <v>2</v>
      </c>
      <c r="AL9" s="1156"/>
      <c r="AM9" s="1156"/>
      <c r="AN9" s="1156"/>
      <c r="AO9" s="1156"/>
      <c r="AP9" s="1156" t="s">
        <v>578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585</v>
      </c>
      <c r="BT9" s="1084"/>
      <c r="BU9" s="1084"/>
      <c r="BV9" s="1084"/>
      <c r="BW9" s="1084"/>
      <c r="BX9" s="1084"/>
      <c r="BY9" s="1084"/>
      <c r="BZ9" s="1084"/>
      <c r="CA9" s="1084"/>
      <c r="CB9" s="1084"/>
      <c r="CC9" s="1084"/>
      <c r="CD9" s="1084"/>
      <c r="CE9" s="1084"/>
      <c r="CF9" s="1084"/>
      <c r="CG9" s="1085"/>
      <c r="CH9" s="1058">
        <v>7</v>
      </c>
      <c r="CI9" s="1059"/>
      <c r="CJ9" s="1059"/>
      <c r="CK9" s="1059"/>
      <c r="CL9" s="1060"/>
      <c r="CM9" s="1058">
        <v>91</v>
      </c>
      <c r="CN9" s="1059"/>
      <c r="CO9" s="1059"/>
      <c r="CP9" s="1059"/>
      <c r="CQ9" s="1060"/>
      <c r="CR9" s="1058">
        <v>10</v>
      </c>
      <c r="CS9" s="1059"/>
      <c r="CT9" s="1059"/>
      <c r="CU9" s="1059"/>
      <c r="CV9" s="1060"/>
      <c r="CW9" s="1058" t="s">
        <v>519</v>
      </c>
      <c r="CX9" s="1059"/>
      <c r="CY9" s="1059"/>
      <c r="CZ9" s="1059"/>
      <c r="DA9" s="1060"/>
      <c r="DB9" s="1058" t="s">
        <v>519</v>
      </c>
      <c r="DC9" s="1059"/>
      <c r="DD9" s="1059"/>
      <c r="DE9" s="1059"/>
      <c r="DF9" s="1060"/>
      <c r="DG9" s="1058" t="s">
        <v>519</v>
      </c>
      <c r="DH9" s="1059"/>
      <c r="DI9" s="1059"/>
      <c r="DJ9" s="1059"/>
      <c r="DK9" s="1060"/>
      <c r="DL9" s="1058" t="s">
        <v>519</v>
      </c>
      <c r="DM9" s="1059"/>
      <c r="DN9" s="1059"/>
      <c r="DO9" s="1059"/>
      <c r="DP9" s="1060"/>
      <c r="DQ9" s="1058" t="s">
        <v>519</v>
      </c>
      <c r="DR9" s="1059"/>
      <c r="DS9" s="1059"/>
      <c r="DT9" s="1059"/>
      <c r="DU9" s="1060"/>
      <c r="DV9" s="1061"/>
      <c r="DW9" s="1062"/>
      <c r="DX9" s="1062"/>
      <c r="DY9" s="1062"/>
      <c r="DZ9" s="1063"/>
      <c r="EA9" s="234"/>
    </row>
    <row r="10" spans="1:131" s="235" customFormat="1" ht="26.25" customHeight="1" x14ac:dyDescent="0.15">
      <c r="A10" s="241">
        <v>4</v>
      </c>
      <c r="B10" s="1106" t="s">
        <v>378</v>
      </c>
      <c r="C10" s="1107"/>
      <c r="D10" s="1107"/>
      <c r="E10" s="1107"/>
      <c r="F10" s="1107"/>
      <c r="G10" s="1107"/>
      <c r="H10" s="1107"/>
      <c r="I10" s="1107"/>
      <c r="J10" s="1107"/>
      <c r="K10" s="1107"/>
      <c r="L10" s="1107"/>
      <c r="M10" s="1107"/>
      <c r="N10" s="1107"/>
      <c r="O10" s="1107"/>
      <c r="P10" s="1108"/>
      <c r="Q10" s="1112">
        <v>12</v>
      </c>
      <c r="R10" s="1113"/>
      <c r="S10" s="1113"/>
      <c r="T10" s="1113"/>
      <c r="U10" s="1113"/>
      <c r="V10" s="1113">
        <v>12</v>
      </c>
      <c r="W10" s="1113"/>
      <c r="X10" s="1113"/>
      <c r="Y10" s="1113"/>
      <c r="Z10" s="1113"/>
      <c r="AA10" s="1113" t="s">
        <v>578</v>
      </c>
      <c r="AB10" s="1113"/>
      <c r="AC10" s="1113"/>
      <c r="AD10" s="1113"/>
      <c r="AE10" s="1114"/>
      <c r="AF10" s="1088" t="s">
        <v>379</v>
      </c>
      <c r="AG10" s="1089"/>
      <c r="AH10" s="1089"/>
      <c r="AI10" s="1089"/>
      <c r="AJ10" s="1090"/>
      <c r="AK10" s="1155">
        <v>4</v>
      </c>
      <c r="AL10" s="1156"/>
      <c r="AM10" s="1156"/>
      <c r="AN10" s="1156"/>
      <c r="AO10" s="1156"/>
      <c r="AP10" s="1156" t="s">
        <v>578</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586</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158</v>
      </c>
      <c r="CN10" s="1059"/>
      <c r="CO10" s="1059"/>
      <c r="CP10" s="1059"/>
      <c r="CQ10" s="1060"/>
      <c r="CR10" s="1058">
        <v>45</v>
      </c>
      <c r="CS10" s="1059"/>
      <c r="CT10" s="1059"/>
      <c r="CU10" s="1059"/>
      <c r="CV10" s="1060"/>
      <c r="CW10" s="1058">
        <v>20</v>
      </c>
      <c r="CX10" s="1059"/>
      <c r="CY10" s="1059"/>
      <c r="CZ10" s="1059"/>
      <c r="DA10" s="1060"/>
      <c r="DB10" s="1058" t="s">
        <v>519</v>
      </c>
      <c r="DC10" s="1059"/>
      <c r="DD10" s="1059"/>
      <c r="DE10" s="1059"/>
      <c r="DF10" s="1060"/>
      <c r="DG10" s="1058" t="s">
        <v>519</v>
      </c>
      <c r="DH10" s="1059"/>
      <c r="DI10" s="1059"/>
      <c r="DJ10" s="1059"/>
      <c r="DK10" s="1060"/>
      <c r="DL10" s="1058" t="s">
        <v>519</v>
      </c>
      <c r="DM10" s="1059"/>
      <c r="DN10" s="1059"/>
      <c r="DO10" s="1059"/>
      <c r="DP10" s="1060"/>
      <c r="DQ10" s="1058" t="s">
        <v>519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587</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-11</v>
      </c>
      <c r="CN11" s="1059"/>
      <c r="CO11" s="1059"/>
      <c r="CP11" s="1059"/>
      <c r="CQ11" s="1060"/>
      <c r="CR11" s="1058">
        <v>9</v>
      </c>
      <c r="CS11" s="1059"/>
      <c r="CT11" s="1059"/>
      <c r="CU11" s="1059"/>
      <c r="CV11" s="1060"/>
      <c r="CW11" s="1058" t="s">
        <v>519</v>
      </c>
      <c r="CX11" s="1059"/>
      <c r="CY11" s="1059"/>
      <c r="CZ11" s="1059"/>
      <c r="DA11" s="1060"/>
      <c r="DB11" s="1058" t="s">
        <v>519</v>
      </c>
      <c r="DC11" s="1059"/>
      <c r="DD11" s="1059"/>
      <c r="DE11" s="1059"/>
      <c r="DF11" s="1060"/>
      <c r="DG11" s="1058" t="s">
        <v>519</v>
      </c>
      <c r="DH11" s="1059"/>
      <c r="DI11" s="1059"/>
      <c r="DJ11" s="1059"/>
      <c r="DK11" s="1060"/>
      <c r="DL11" s="1058" t="s">
        <v>519</v>
      </c>
      <c r="DM11" s="1059"/>
      <c r="DN11" s="1059"/>
      <c r="DO11" s="1059"/>
      <c r="DP11" s="1060"/>
      <c r="DQ11" s="1058" t="s">
        <v>519</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588</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115</v>
      </c>
      <c r="CN12" s="1059"/>
      <c r="CO12" s="1059"/>
      <c r="CP12" s="1059"/>
      <c r="CQ12" s="1060"/>
      <c r="CR12" s="1058">
        <v>51</v>
      </c>
      <c r="CS12" s="1059"/>
      <c r="CT12" s="1059"/>
      <c r="CU12" s="1059"/>
      <c r="CV12" s="1060"/>
      <c r="CW12" s="1058" t="s">
        <v>519</v>
      </c>
      <c r="CX12" s="1059"/>
      <c r="CY12" s="1059"/>
      <c r="CZ12" s="1059"/>
      <c r="DA12" s="1060"/>
      <c r="DB12" s="1058" t="s">
        <v>519</v>
      </c>
      <c r="DC12" s="1059"/>
      <c r="DD12" s="1059"/>
      <c r="DE12" s="1059"/>
      <c r="DF12" s="1060"/>
      <c r="DG12" s="1058" t="s">
        <v>519</v>
      </c>
      <c r="DH12" s="1059"/>
      <c r="DI12" s="1059"/>
      <c r="DJ12" s="1059"/>
      <c r="DK12" s="1060"/>
      <c r="DL12" s="1058" t="s">
        <v>519</v>
      </c>
      <c r="DM12" s="1059"/>
      <c r="DN12" s="1059"/>
      <c r="DO12" s="1059"/>
      <c r="DP12" s="1060"/>
      <c r="DQ12" s="1058" t="s">
        <v>519</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589</v>
      </c>
      <c r="BT13" s="1084"/>
      <c r="BU13" s="1084"/>
      <c r="BV13" s="1084"/>
      <c r="BW13" s="1084"/>
      <c r="BX13" s="1084"/>
      <c r="BY13" s="1084"/>
      <c r="BZ13" s="1084"/>
      <c r="CA13" s="1084"/>
      <c r="CB13" s="1084"/>
      <c r="CC13" s="1084"/>
      <c r="CD13" s="1084"/>
      <c r="CE13" s="1084"/>
      <c r="CF13" s="1084"/>
      <c r="CG13" s="1085"/>
      <c r="CH13" s="1058">
        <v>22</v>
      </c>
      <c r="CI13" s="1059"/>
      <c r="CJ13" s="1059"/>
      <c r="CK13" s="1059"/>
      <c r="CL13" s="1060"/>
      <c r="CM13" s="1058">
        <v>137</v>
      </c>
      <c r="CN13" s="1059"/>
      <c r="CO13" s="1059"/>
      <c r="CP13" s="1059"/>
      <c r="CQ13" s="1060"/>
      <c r="CR13" s="1058">
        <v>25</v>
      </c>
      <c r="CS13" s="1059"/>
      <c r="CT13" s="1059"/>
      <c r="CU13" s="1059"/>
      <c r="CV13" s="1060"/>
      <c r="CW13" s="1058" t="s">
        <v>519</v>
      </c>
      <c r="CX13" s="1059"/>
      <c r="CY13" s="1059"/>
      <c r="CZ13" s="1059"/>
      <c r="DA13" s="1060"/>
      <c r="DB13" s="1058" t="s">
        <v>519</v>
      </c>
      <c r="DC13" s="1059"/>
      <c r="DD13" s="1059"/>
      <c r="DE13" s="1059"/>
      <c r="DF13" s="1060"/>
      <c r="DG13" s="1058" t="s">
        <v>519</v>
      </c>
      <c r="DH13" s="1059"/>
      <c r="DI13" s="1059"/>
      <c r="DJ13" s="1059"/>
      <c r="DK13" s="1060"/>
      <c r="DL13" s="1058" t="s">
        <v>519</v>
      </c>
      <c r="DM13" s="1059"/>
      <c r="DN13" s="1059"/>
      <c r="DO13" s="1059"/>
      <c r="DP13" s="1060"/>
      <c r="DQ13" s="1058" t="s">
        <v>519</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590</v>
      </c>
      <c r="BT14" s="1084"/>
      <c r="BU14" s="1084"/>
      <c r="BV14" s="1084"/>
      <c r="BW14" s="1084"/>
      <c r="BX14" s="1084"/>
      <c r="BY14" s="1084"/>
      <c r="BZ14" s="1084"/>
      <c r="CA14" s="1084"/>
      <c r="CB14" s="1084"/>
      <c r="CC14" s="1084"/>
      <c r="CD14" s="1084"/>
      <c r="CE14" s="1084"/>
      <c r="CF14" s="1084"/>
      <c r="CG14" s="1085"/>
      <c r="CH14" s="1058">
        <v>1</v>
      </c>
      <c r="CI14" s="1059"/>
      <c r="CJ14" s="1059"/>
      <c r="CK14" s="1059"/>
      <c r="CL14" s="1060"/>
      <c r="CM14" s="1058">
        <v>52</v>
      </c>
      <c r="CN14" s="1059"/>
      <c r="CO14" s="1059"/>
      <c r="CP14" s="1059"/>
      <c r="CQ14" s="1060"/>
      <c r="CR14" s="1058">
        <v>10</v>
      </c>
      <c r="CS14" s="1059"/>
      <c r="CT14" s="1059"/>
      <c r="CU14" s="1059"/>
      <c r="CV14" s="1060"/>
      <c r="CW14" s="1058" t="s">
        <v>519</v>
      </c>
      <c r="CX14" s="1059"/>
      <c r="CY14" s="1059"/>
      <c r="CZ14" s="1059"/>
      <c r="DA14" s="1060"/>
      <c r="DB14" s="1058" t="s">
        <v>519</v>
      </c>
      <c r="DC14" s="1059"/>
      <c r="DD14" s="1059"/>
      <c r="DE14" s="1059"/>
      <c r="DF14" s="1060"/>
      <c r="DG14" s="1058" t="s">
        <v>519</v>
      </c>
      <c r="DH14" s="1059"/>
      <c r="DI14" s="1059"/>
      <c r="DJ14" s="1059"/>
      <c r="DK14" s="1060"/>
      <c r="DL14" s="1058" t="s">
        <v>519</v>
      </c>
      <c r="DM14" s="1059"/>
      <c r="DN14" s="1059"/>
      <c r="DO14" s="1059"/>
      <c r="DP14" s="1060"/>
      <c r="DQ14" s="1058" t="s">
        <v>519</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591</v>
      </c>
      <c r="BT15" s="1084"/>
      <c r="BU15" s="1084"/>
      <c r="BV15" s="1084"/>
      <c r="BW15" s="1084"/>
      <c r="BX15" s="1084"/>
      <c r="BY15" s="1084"/>
      <c r="BZ15" s="1084"/>
      <c r="CA15" s="1084"/>
      <c r="CB15" s="1084"/>
      <c r="CC15" s="1084"/>
      <c r="CD15" s="1084"/>
      <c r="CE15" s="1084"/>
      <c r="CF15" s="1084"/>
      <c r="CG15" s="1085"/>
      <c r="CH15" s="1058">
        <v>0</v>
      </c>
      <c r="CI15" s="1059"/>
      <c r="CJ15" s="1059"/>
      <c r="CK15" s="1059"/>
      <c r="CL15" s="1060"/>
      <c r="CM15" s="1058">
        <v>43</v>
      </c>
      <c r="CN15" s="1059"/>
      <c r="CO15" s="1059"/>
      <c r="CP15" s="1059"/>
      <c r="CQ15" s="1060"/>
      <c r="CR15" s="1058">
        <v>50</v>
      </c>
      <c r="CS15" s="1059"/>
      <c r="CT15" s="1059"/>
      <c r="CU15" s="1059"/>
      <c r="CV15" s="1060"/>
      <c r="CW15" s="1058" t="s">
        <v>519</v>
      </c>
      <c r="CX15" s="1059"/>
      <c r="CY15" s="1059"/>
      <c r="CZ15" s="1059"/>
      <c r="DA15" s="1060"/>
      <c r="DB15" s="1058" t="s">
        <v>519</v>
      </c>
      <c r="DC15" s="1059"/>
      <c r="DD15" s="1059"/>
      <c r="DE15" s="1059"/>
      <c r="DF15" s="1060"/>
      <c r="DG15" s="1058" t="s">
        <v>519</v>
      </c>
      <c r="DH15" s="1059"/>
      <c r="DI15" s="1059"/>
      <c r="DJ15" s="1059"/>
      <c r="DK15" s="1060"/>
      <c r="DL15" s="1058" t="s">
        <v>519</v>
      </c>
      <c r="DM15" s="1059"/>
      <c r="DN15" s="1059"/>
      <c r="DO15" s="1059"/>
      <c r="DP15" s="1060"/>
      <c r="DQ15" s="1058" t="s">
        <v>519</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592</v>
      </c>
      <c r="BT16" s="1084"/>
      <c r="BU16" s="1084"/>
      <c r="BV16" s="1084"/>
      <c r="BW16" s="1084"/>
      <c r="BX16" s="1084"/>
      <c r="BY16" s="1084"/>
      <c r="BZ16" s="1084"/>
      <c r="CA16" s="1084"/>
      <c r="CB16" s="1084"/>
      <c r="CC16" s="1084"/>
      <c r="CD16" s="1084"/>
      <c r="CE16" s="1084"/>
      <c r="CF16" s="1084"/>
      <c r="CG16" s="1085"/>
      <c r="CH16" s="1058">
        <v>-2</v>
      </c>
      <c r="CI16" s="1059"/>
      <c r="CJ16" s="1059"/>
      <c r="CK16" s="1059"/>
      <c r="CL16" s="1060"/>
      <c r="CM16" s="1058">
        <v>30</v>
      </c>
      <c r="CN16" s="1059"/>
      <c r="CO16" s="1059"/>
      <c r="CP16" s="1059"/>
      <c r="CQ16" s="1060"/>
      <c r="CR16" s="1058">
        <v>20</v>
      </c>
      <c r="CS16" s="1059"/>
      <c r="CT16" s="1059"/>
      <c r="CU16" s="1059"/>
      <c r="CV16" s="1060"/>
      <c r="CW16" s="1058" t="s">
        <v>519</v>
      </c>
      <c r="CX16" s="1059"/>
      <c r="CY16" s="1059"/>
      <c r="CZ16" s="1059"/>
      <c r="DA16" s="1060"/>
      <c r="DB16" s="1058" t="s">
        <v>519</v>
      </c>
      <c r="DC16" s="1059"/>
      <c r="DD16" s="1059"/>
      <c r="DE16" s="1059"/>
      <c r="DF16" s="1060"/>
      <c r="DG16" s="1058" t="s">
        <v>519</v>
      </c>
      <c r="DH16" s="1059"/>
      <c r="DI16" s="1059"/>
      <c r="DJ16" s="1059"/>
      <c r="DK16" s="1060"/>
      <c r="DL16" s="1058" t="s">
        <v>519</v>
      </c>
      <c r="DM16" s="1059"/>
      <c r="DN16" s="1059"/>
      <c r="DO16" s="1059"/>
      <c r="DP16" s="1060"/>
      <c r="DQ16" s="1058" t="s">
        <v>519</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31257</v>
      </c>
      <c r="R23" s="1138"/>
      <c r="S23" s="1138"/>
      <c r="T23" s="1138"/>
      <c r="U23" s="1138"/>
      <c r="V23" s="1138">
        <v>30598</v>
      </c>
      <c r="W23" s="1138"/>
      <c r="X23" s="1138"/>
      <c r="Y23" s="1138"/>
      <c r="Z23" s="1138"/>
      <c r="AA23" s="1138">
        <f>SUM(AA7:AE22)</f>
        <v>659</v>
      </c>
      <c r="AB23" s="1138"/>
      <c r="AC23" s="1138"/>
      <c r="AD23" s="1138"/>
      <c r="AE23" s="1139"/>
      <c r="AF23" s="1140">
        <v>558</v>
      </c>
      <c r="AG23" s="1138"/>
      <c r="AH23" s="1138"/>
      <c r="AI23" s="1138"/>
      <c r="AJ23" s="1141"/>
      <c r="AK23" s="1142"/>
      <c r="AL23" s="1143"/>
      <c r="AM23" s="1143"/>
      <c r="AN23" s="1143"/>
      <c r="AO23" s="1143"/>
      <c r="AP23" s="1138">
        <f>SUM(AP7:AT22)</f>
        <v>38998</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4761</v>
      </c>
      <c r="R28" s="1123"/>
      <c r="S28" s="1123"/>
      <c r="T28" s="1123"/>
      <c r="U28" s="1123"/>
      <c r="V28" s="1123">
        <v>4579</v>
      </c>
      <c r="W28" s="1123"/>
      <c r="X28" s="1123"/>
      <c r="Y28" s="1123"/>
      <c r="Z28" s="1123"/>
      <c r="AA28" s="1123">
        <v>182</v>
      </c>
      <c r="AB28" s="1123"/>
      <c r="AC28" s="1123"/>
      <c r="AD28" s="1123"/>
      <c r="AE28" s="1124"/>
      <c r="AF28" s="1125">
        <v>183</v>
      </c>
      <c r="AG28" s="1123"/>
      <c r="AH28" s="1123"/>
      <c r="AI28" s="1123"/>
      <c r="AJ28" s="1126"/>
      <c r="AK28" s="1127">
        <v>333</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79</v>
      </c>
      <c r="R29" s="1113"/>
      <c r="S29" s="1113"/>
      <c r="T29" s="1113"/>
      <c r="U29" s="1113"/>
      <c r="V29" s="1113">
        <v>79</v>
      </c>
      <c r="W29" s="1113"/>
      <c r="X29" s="1113"/>
      <c r="Y29" s="1113"/>
      <c r="Z29" s="1113"/>
      <c r="AA29" s="1113">
        <v>0</v>
      </c>
      <c r="AB29" s="1113"/>
      <c r="AC29" s="1113"/>
      <c r="AD29" s="1113"/>
      <c r="AE29" s="1114"/>
      <c r="AF29" s="1088">
        <v>0</v>
      </c>
      <c r="AG29" s="1089"/>
      <c r="AH29" s="1089"/>
      <c r="AI29" s="1089"/>
      <c r="AJ29" s="1090"/>
      <c r="AK29" s="1049">
        <v>0</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639</v>
      </c>
      <c r="R30" s="1113"/>
      <c r="S30" s="1113"/>
      <c r="T30" s="1113"/>
      <c r="U30" s="1113"/>
      <c r="V30" s="1113">
        <v>619</v>
      </c>
      <c r="W30" s="1113"/>
      <c r="X30" s="1113"/>
      <c r="Y30" s="1113"/>
      <c r="Z30" s="1113"/>
      <c r="AA30" s="1113">
        <v>20</v>
      </c>
      <c r="AB30" s="1113"/>
      <c r="AC30" s="1113"/>
      <c r="AD30" s="1113"/>
      <c r="AE30" s="1114"/>
      <c r="AF30" s="1088">
        <v>20</v>
      </c>
      <c r="AG30" s="1089"/>
      <c r="AH30" s="1089"/>
      <c r="AI30" s="1089"/>
      <c r="AJ30" s="1090"/>
      <c r="AK30" s="1049">
        <v>215</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6232</v>
      </c>
      <c r="R31" s="1113"/>
      <c r="S31" s="1113"/>
      <c r="T31" s="1113"/>
      <c r="U31" s="1113"/>
      <c r="V31" s="1113">
        <v>6098</v>
      </c>
      <c r="W31" s="1113"/>
      <c r="X31" s="1113"/>
      <c r="Y31" s="1113"/>
      <c r="Z31" s="1113"/>
      <c r="AA31" s="1113">
        <v>134</v>
      </c>
      <c r="AB31" s="1113"/>
      <c r="AC31" s="1113"/>
      <c r="AD31" s="1113"/>
      <c r="AE31" s="1114"/>
      <c r="AF31" s="1088">
        <v>133</v>
      </c>
      <c r="AG31" s="1089"/>
      <c r="AH31" s="1089"/>
      <c r="AI31" s="1089"/>
      <c r="AJ31" s="1090"/>
      <c r="AK31" s="1049">
        <v>863</v>
      </c>
      <c r="AL31" s="1040"/>
      <c r="AM31" s="1040"/>
      <c r="AN31" s="1040"/>
      <c r="AO31" s="1040"/>
      <c r="AP31" s="1040" t="s">
        <v>578</v>
      </c>
      <c r="AQ31" s="1040"/>
      <c r="AR31" s="1040"/>
      <c r="AS31" s="1040"/>
      <c r="AT31" s="1040"/>
      <c r="AU31" s="1040" t="s">
        <v>578</v>
      </c>
      <c r="AV31" s="1040"/>
      <c r="AW31" s="1040"/>
      <c r="AX31" s="1040"/>
      <c r="AY31" s="1040"/>
      <c r="AZ31" s="1111" t="s">
        <v>578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43</v>
      </c>
      <c r="R32" s="1113"/>
      <c r="S32" s="1113"/>
      <c r="T32" s="1113"/>
      <c r="U32" s="1113"/>
      <c r="V32" s="1113">
        <v>42</v>
      </c>
      <c r="W32" s="1113"/>
      <c r="X32" s="1113"/>
      <c r="Y32" s="1113"/>
      <c r="Z32" s="1113"/>
      <c r="AA32" s="1113">
        <v>1</v>
      </c>
      <c r="AB32" s="1113"/>
      <c r="AC32" s="1113"/>
      <c r="AD32" s="1113"/>
      <c r="AE32" s="1114"/>
      <c r="AF32" s="1088">
        <v>1</v>
      </c>
      <c r="AG32" s="1089"/>
      <c r="AH32" s="1089"/>
      <c r="AI32" s="1089"/>
      <c r="AJ32" s="1090"/>
      <c r="AK32" s="1049">
        <v>0</v>
      </c>
      <c r="AL32" s="1040"/>
      <c r="AM32" s="1040"/>
      <c r="AN32" s="1040"/>
      <c r="AO32" s="1040"/>
      <c r="AP32" s="1040" t="s">
        <v>578</v>
      </c>
      <c r="AQ32" s="1040"/>
      <c r="AR32" s="1040"/>
      <c r="AS32" s="1040"/>
      <c r="AT32" s="1040"/>
      <c r="AU32" s="1040" t="s">
        <v>578</v>
      </c>
      <c r="AV32" s="1040"/>
      <c r="AW32" s="1040"/>
      <c r="AX32" s="1040"/>
      <c r="AY32" s="1040"/>
      <c r="AZ32" s="1111" t="s">
        <v>578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1143</v>
      </c>
      <c r="R33" s="1113"/>
      <c r="S33" s="1113"/>
      <c r="T33" s="1113"/>
      <c r="U33" s="1113"/>
      <c r="V33" s="1113">
        <v>1064</v>
      </c>
      <c r="W33" s="1113"/>
      <c r="X33" s="1113"/>
      <c r="Y33" s="1113"/>
      <c r="Z33" s="1113"/>
      <c r="AA33" s="1113">
        <v>79</v>
      </c>
      <c r="AB33" s="1113"/>
      <c r="AC33" s="1113"/>
      <c r="AD33" s="1113"/>
      <c r="AE33" s="1114"/>
      <c r="AF33" s="1088">
        <v>1437</v>
      </c>
      <c r="AG33" s="1089"/>
      <c r="AH33" s="1089"/>
      <c r="AI33" s="1089"/>
      <c r="AJ33" s="1090"/>
      <c r="AK33" s="1049">
        <v>414</v>
      </c>
      <c r="AL33" s="1040"/>
      <c r="AM33" s="1040"/>
      <c r="AN33" s="1040"/>
      <c r="AO33" s="1040"/>
      <c r="AP33" s="1040">
        <v>4202</v>
      </c>
      <c r="AQ33" s="1040"/>
      <c r="AR33" s="1040"/>
      <c r="AS33" s="1040"/>
      <c r="AT33" s="1040"/>
      <c r="AU33" s="1040">
        <v>2328</v>
      </c>
      <c r="AV33" s="1040"/>
      <c r="AW33" s="1040"/>
      <c r="AX33" s="1040"/>
      <c r="AY33" s="1040"/>
      <c r="AZ33" s="1111" t="s">
        <v>578</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1365</v>
      </c>
      <c r="R34" s="1113"/>
      <c r="S34" s="1113"/>
      <c r="T34" s="1113"/>
      <c r="U34" s="1113"/>
      <c r="V34" s="1113">
        <v>1303</v>
      </c>
      <c r="W34" s="1113"/>
      <c r="X34" s="1113"/>
      <c r="Y34" s="1113"/>
      <c r="Z34" s="1113"/>
      <c r="AA34" s="1113">
        <v>62</v>
      </c>
      <c r="AB34" s="1113"/>
      <c r="AC34" s="1113"/>
      <c r="AD34" s="1113"/>
      <c r="AE34" s="1114"/>
      <c r="AF34" s="1088">
        <v>381</v>
      </c>
      <c r="AG34" s="1089"/>
      <c r="AH34" s="1089"/>
      <c r="AI34" s="1089"/>
      <c r="AJ34" s="1090"/>
      <c r="AK34" s="1049">
        <v>222</v>
      </c>
      <c r="AL34" s="1040"/>
      <c r="AM34" s="1040"/>
      <c r="AN34" s="1040"/>
      <c r="AO34" s="1040"/>
      <c r="AP34" s="1040">
        <v>380</v>
      </c>
      <c r="AQ34" s="1040"/>
      <c r="AR34" s="1040"/>
      <c r="AS34" s="1040"/>
      <c r="AT34" s="1040"/>
      <c r="AU34" s="1040">
        <v>255</v>
      </c>
      <c r="AV34" s="1040"/>
      <c r="AW34" s="1040"/>
      <c r="AX34" s="1040"/>
      <c r="AY34" s="1040"/>
      <c r="AZ34" s="1111" t="s">
        <v>578</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951</v>
      </c>
      <c r="R35" s="1113"/>
      <c r="S35" s="1113"/>
      <c r="T35" s="1113"/>
      <c r="U35" s="1113"/>
      <c r="V35" s="1113">
        <v>949</v>
      </c>
      <c r="W35" s="1113"/>
      <c r="X35" s="1113"/>
      <c r="Y35" s="1113"/>
      <c r="Z35" s="1113"/>
      <c r="AA35" s="1113">
        <v>2</v>
      </c>
      <c r="AB35" s="1113"/>
      <c r="AC35" s="1113"/>
      <c r="AD35" s="1113"/>
      <c r="AE35" s="1114"/>
      <c r="AF35" s="1088">
        <v>2</v>
      </c>
      <c r="AG35" s="1089"/>
      <c r="AH35" s="1089"/>
      <c r="AI35" s="1089"/>
      <c r="AJ35" s="1090"/>
      <c r="AK35" s="1049">
        <v>414</v>
      </c>
      <c r="AL35" s="1040"/>
      <c r="AM35" s="1040"/>
      <c r="AN35" s="1040"/>
      <c r="AO35" s="1040"/>
      <c r="AP35" s="1040">
        <v>5175</v>
      </c>
      <c r="AQ35" s="1040"/>
      <c r="AR35" s="1040"/>
      <c r="AS35" s="1040"/>
      <c r="AT35" s="1040"/>
      <c r="AU35" s="1040">
        <v>4948</v>
      </c>
      <c r="AV35" s="1040"/>
      <c r="AW35" s="1040"/>
      <c r="AX35" s="1040"/>
      <c r="AY35" s="1040"/>
      <c r="AZ35" s="1111" t="s">
        <v>578</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404</v>
      </c>
      <c r="C36" s="1107"/>
      <c r="D36" s="1107"/>
      <c r="E36" s="1107"/>
      <c r="F36" s="1107"/>
      <c r="G36" s="1107"/>
      <c r="H36" s="1107"/>
      <c r="I36" s="1107"/>
      <c r="J36" s="1107"/>
      <c r="K36" s="1107"/>
      <c r="L36" s="1107"/>
      <c r="M36" s="1107"/>
      <c r="N36" s="1107"/>
      <c r="O36" s="1107"/>
      <c r="P36" s="1108"/>
      <c r="Q36" s="1112">
        <v>389</v>
      </c>
      <c r="R36" s="1113"/>
      <c r="S36" s="1113"/>
      <c r="T36" s="1113"/>
      <c r="U36" s="1113"/>
      <c r="V36" s="1113">
        <v>388</v>
      </c>
      <c r="W36" s="1113"/>
      <c r="X36" s="1113"/>
      <c r="Y36" s="1113"/>
      <c r="Z36" s="1113"/>
      <c r="AA36" s="1113">
        <v>1</v>
      </c>
      <c r="AB36" s="1113"/>
      <c r="AC36" s="1113"/>
      <c r="AD36" s="1113"/>
      <c r="AE36" s="1114"/>
      <c r="AF36" s="1088">
        <v>1</v>
      </c>
      <c r="AG36" s="1089"/>
      <c r="AH36" s="1089"/>
      <c r="AI36" s="1089"/>
      <c r="AJ36" s="1090"/>
      <c r="AK36" s="1049">
        <v>267</v>
      </c>
      <c r="AL36" s="1040"/>
      <c r="AM36" s="1040"/>
      <c r="AN36" s="1040"/>
      <c r="AO36" s="1040"/>
      <c r="AP36" s="1040">
        <v>2955</v>
      </c>
      <c r="AQ36" s="1040"/>
      <c r="AR36" s="1040"/>
      <c r="AS36" s="1040"/>
      <c r="AT36" s="1040"/>
      <c r="AU36" s="1040">
        <v>2952</v>
      </c>
      <c r="AV36" s="1040"/>
      <c r="AW36" s="1040"/>
      <c r="AX36" s="1040"/>
      <c r="AY36" s="1040"/>
      <c r="AZ36" s="1111" t="s">
        <v>578</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406</v>
      </c>
      <c r="C37" s="1107"/>
      <c r="D37" s="1107"/>
      <c r="E37" s="1107"/>
      <c r="F37" s="1107"/>
      <c r="G37" s="1107"/>
      <c r="H37" s="1107"/>
      <c r="I37" s="1107"/>
      <c r="J37" s="1107"/>
      <c r="K37" s="1107"/>
      <c r="L37" s="1107"/>
      <c r="M37" s="1107"/>
      <c r="N37" s="1107"/>
      <c r="O37" s="1107"/>
      <c r="P37" s="1108"/>
      <c r="Q37" s="1112">
        <v>217</v>
      </c>
      <c r="R37" s="1113"/>
      <c r="S37" s="1113"/>
      <c r="T37" s="1113"/>
      <c r="U37" s="1113"/>
      <c r="V37" s="1113">
        <v>217</v>
      </c>
      <c r="W37" s="1113"/>
      <c r="X37" s="1113"/>
      <c r="Y37" s="1113"/>
      <c r="Z37" s="1113"/>
      <c r="AA37" s="1113">
        <v>0</v>
      </c>
      <c r="AB37" s="1113"/>
      <c r="AC37" s="1113"/>
      <c r="AD37" s="1113"/>
      <c r="AE37" s="1114"/>
      <c r="AF37" s="1088">
        <v>0</v>
      </c>
      <c r="AG37" s="1089"/>
      <c r="AH37" s="1089"/>
      <c r="AI37" s="1089"/>
      <c r="AJ37" s="1090"/>
      <c r="AK37" s="1049">
        <v>80</v>
      </c>
      <c r="AL37" s="1040"/>
      <c r="AM37" s="1040"/>
      <c r="AN37" s="1040"/>
      <c r="AO37" s="1040"/>
      <c r="AP37" s="1040">
        <v>476</v>
      </c>
      <c r="AQ37" s="1040"/>
      <c r="AR37" s="1040"/>
      <c r="AS37" s="1040"/>
      <c r="AT37" s="1040"/>
      <c r="AU37" s="1040">
        <v>468</v>
      </c>
      <c r="AV37" s="1040"/>
      <c r="AW37" s="1040"/>
      <c r="AX37" s="1040"/>
      <c r="AY37" s="1040"/>
      <c r="AZ37" s="1111" t="s">
        <v>578</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408</v>
      </c>
      <c r="C38" s="1107"/>
      <c r="D38" s="1107"/>
      <c r="E38" s="1107"/>
      <c r="F38" s="1107"/>
      <c r="G38" s="1107"/>
      <c r="H38" s="1107"/>
      <c r="I38" s="1107"/>
      <c r="J38" s="1107"/>
      <c r="K38" s="1107"/>
      <c r="L38" s="1107"/>
      <c r="M38" s="1107"/>
      <c r="N38" s="1107"/>
      <c r="O38" s="1107"/>
      <c r="P38" s="1108"/>
      <c r="Q38" s="1112">
        <v>0</v>
      </c>
      <c r="R38" s="1113"/>
      <c r="S38" s="1113"/>
      <c r="T38" s="1113"/>
      <c r="U38" s="1113"/>
      <c r="V38" s="1113">
        <v>0</v>
      </c>
      <c r="W38" s="1113"/>
      <c r="X38" s="1113"/>
      <c r="Y38" s="1113"/>
      <c r="Z38" s="1113"/>
      <c r="AA38" s="1113">
        <v>0</v>
      </c>
      <c r="AB38" s="1113"/>
      <c r="AC38" s="1113"/>
      <c r="AD38" s="1113"/>
      <c r="AE38" s="1114"/>
      <c r="AF38" s="1088">
        <v>1</v>
      </c>
      <c r="AG38" s="1089"/>
      <c r="AH38" s="1089"/>
      <c r="AI38" s="1089"/>
      <c r="AJ38" s="1090"/>
      <c r="AK38" s="1049">
        <v>0</v>
      </c>
      <c r="AL38" s="1040"/>
      <c r="AM38" s="1040"/>
      <c r="AN38" s="1040"/>
      <c r="AO38" s="1040"/>
      <c r="AP38" s="1040" t="s">
        <v>578</v>
      </c>
      <c r="AQ38" s="1040"/>
      <c r="AR38" s="1040"/>
      <c r="AS38" s="1040"/>
      <c r="AT38" s="1040"/>
      <c r="AU38" s="1040" t="s">
        <v>578</v>
      </c>
      <c r="AV38" s="1040"/>
      <c r="AW38" s="1040"/>
      <c r="AX38" s="1040"/>
      <c r="AY38" s="1040"/>
      <c r="AZ38" s="1111" t="s">
        <v>578</v>
      </c>
      <c r="BA38" s="1111"/>
      <c r="BB38" s="1111"/>
      <c r="BC38" s="1111"/>
      <c r="BD38" s="1111"/>
      <c r="BE38" s="1101" t="s">
        <v>403</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409</v>
      </c>
      <c r="C39" s="1107"/>
      <c r="D39" s="1107"/>
      <c r="E39" s="1107"/>
      <c r="F39" s="1107"/>
      <c r="G39" s="1107"/>
      <c r="H39" s="1107"/>
      <c r="I39" s="1107"/>
      <c r="J39" s="1107"/>
      <c r="K39" s="1107"/>
      <c r="L39" s="1107"/>
      <c r="M39" s="1107"/>
      <c r="N39" s="1107"/>
      <c r="O39" s="1107"/>
      <c r="P39" s="1108"/>
      <c r="Q39" s="1112">
        <v>1</v>
      </c>
      <c r="R39" s="1113"/>
      <c r="S39" s="1113"/>
      <c r="T39" s="1113"/>
      <c r="U39" s="1113"/>
      <c r="V39" s="1113">
        <v>0</v>
      </c>
      <c r="W39" s="1113"/>
      <c r="X39" s="1113"/>
      <c r="Y39" s="1113"/>
      <c r="Z39" s="1113"/>
      <c r="AA39" s="1113">
        <v>1</v>
      </c>
      <c r="AB39" s="1113"/>
      <c r="AC39" s="1113"/>
      <c r="AD39" s="1113"/>
      <c r="AE39" s="1114"/>
      <c r="AF39" s="1088">
        <v>9</v>
      </c>
      <c r="AG39" s="1089"/>
      <c r="AH39" s="1089"/>
      <c r="AI39" s="1089"/>
      <c r="AJ39" s="1090"/>
      <c r="AK39" s="1049">
        <v>0</v>
      </c>
      <c r="AL39" s="1040"/>
      <c r="AM39" s="1040"/>
      <c r="AN39" s="1040"/>
      <c r="AO39" s="1040"/>
      <c r="AP39" s="1040" t="s">
        <v>578</v>
      </c>
      <c r="AQ39" s="1040"/>
      <c r="AR39" s="1040"/>
      <c r="AS39" s="1040"/>
      <c r="AT39" s="1040"/>
      <c r="AU39" s="1040" t="s">
        <v>578</v>
      </c>
      <c r="AV39" s="1040"/>
      <c r="AW39" s="1040"/>
      <c r="AX39" s="1040"/>
      <c r="AY39" s="1040"/>
      <c r="AZ39" s="1111" t="s">
        <v>578</v>
      </c>
      <c r="BA39" s="1111"/>
      <c r="BB39" s="1111"/>
      <c r="BC39" s="1111"/>
      <c r="BD39" s="1111"/>
      <c r="BE39" s="1101" t="s">
        <v>407</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2168</v>
      </c>
      <c r="AG63" s="1028"/>
      <c r="AH63" s="1028"/>
      <c r="AI63" s="1028"/>
      <c r="AJ63" s="1099"/>
      <c r="AK63" s="1100"/>
      <c r="AL63" s="1032"/>
      <c r="AM63" s="1032"/>
      <c r="AN63" s="1032"/>
      <c r="AO63" s="1032"/>
      <c r="AP63" s="1028">
        <f>SUM(AP28:AT41)</f>
        <v>13188</v>
      </c>
      <c r="AQ63" s="1028"/>
      <c r="AR63" s="1028"/>
      <c r="AS63" s="1028"/>
      <c r="AT63" s="1028"/>
      <c r="AU63" s="1028">
        <f>SUM(AU28:AY41)</f>
        <v>10951</v>
      </c>
      <c r="AV63" s="1028"/>
      <c r="AW63" s="1028"/>
      <c r="AX63" s="1028"/>
      <c r="AY63" s="1028"/>
      <c r="AZ63" s="1094"/>
      <c r="BA63" s="1094"/>
      <c r="BB63" s="1094"/>
      <c r="BC63" s="1094"/>
      <c r="BD63" s="1094"/>
      <c r="BE63" s="1029"/>
      <c r="BF63" s="1029"/>
      <c r="BG63" s="1029"/>
      <c r="BH63" s="1029"/>
      <c r="BI63" s="1030"/>
      <c r="BJ63" s="1095" t="s">
        <v>237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389</v>
      </c>
      <c r="AL66" s="1065"/>
      <c r="AM66" s="1065"/>
      <c r="AN66" s="1065"/>
      <c r="AO66" s="1066"/>
      <c r="AP66" s="1070" t="s">
        <v>418</v>
      </c>
      <c r="AQ66" s="1071"/>
      <c r="AR66" s="1071"/>
      <c r="AS66" s="1071"/>
      <c r="AT66" s="1072"/>
      <c r="AU66" s="1070" t="s">
        <v>419</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2070</v>
      </c>
      <c r="R68" s="1051"/>
      <c r="S68" s="1051"/>
      <c r="T68" s="1051"/>
      <c r="U68" s="1051"/>
      <c r="V68" s="1051">
        <v>2056</v>
      </c>
      <c r="W68" s="1051"/>
      <c r="X68" s="1051"/>
      <c r="Y68" s="1051"/>
      <c r="Z68" s="1051"/>
      <c r="AA68" s="1051">
        <v>14</v>
      </c>
      <c r="AB68" s="1051"/>
      <c r="AC68" s="1051"/>
      <c r="AD68" s="1051"/>
      <c r="AE68" s="1051"/>
      <c r="AF68" s="1051">
        <v>14</v>
      </c>
      <c r="AG68" s="1051"/>
      <c r="AH68" s="1051"/>
      <c r="AI68" s="1051"/>
      <c r="AJ68" s="1051"/>
      <c r="AK68" s="1051" t="s">
        <v>578</v>
      </c>
      <c r="AL68" s="1051"/>
      <c r="AM68" s="1051"/>
      <c r="AN68" s="1051"/>
      <c r="AO68" s="1051"/>
      <c r="AP68" s="1051">
        <v>41</v>
      </c>
      <c r="AQ68" s="1051"/>
      <c r="AR68" s="1051"/>
      <c r="AS68" s="1051"/>
      <c r="AT68" s="1051"/>
      <c r="AU68" s="1051">
        <v>27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6201</v>
      </c>
      <c r="R69" s="1040"/>
      <c r="S69" s="1040"/>
      <c r="T69" s="1040"/>
      <c r="U69" s="1040"/>
      <c r="V69" s="1040">
        <v>5806</v>
      </c>
      <c r="W69" s="1040"/>
      <c r="X69" s="1040"/>
      <c r="Y69" s="1040"/>
      <c r="Z69" s="1040"/>
      <c r="AA69" s="1040">
        <v>394</v>
      </c>
      <c r="AB69" s="1040"/>
      <c r="AC69" s="1040"/>
      <c r="AD69" s="1040"/>
      <c r="AE69" s="1040"/>
      <c r="AF69" s="1040">
        <v>394</v>
      </c>
      <c r="AG69" s="1040"/>
      <c r="AH69" s="1040"/>
      <c r="AI69" s="1040"/>
      <c r="AJ69" s="1040"/>
      <c r="AK69" s="1040" t="s">
        <v>578</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1010</v>
      </c>
      <c r="R70" s="1040"/>
      <c r="S70" s="1040"/>
      <c r="T70" s="1040"/>
      <c r="U70" s="1040"/>
      <c r="V70" s="1040">
        <v>1005</v>
      </c>
      <c r="W70" s="1040"/>
      <c r="X70" s="1040"/>
      <c r="Y70" s="1040"/>
      <c r="Z70" s="1040"/>
      <c r="AA70" s="1040">
        <v>5</v>
      </c>
      <c r="AB70" s="1040"/>
      <c r="AC70" s="1040"/>
      <c r="AD70" s="1040"/>
      <c r="AE70" s="1040"/>
      <c r="AF70" s="1040">
        <v>5</v>
      </c>
      <c r="AG70" s="1040"/>
      <c r="AH70" s="1040"/>
      <c r="AI70" s="1040"/>
      <c r="AJ70" s="1040"/>
      <c r="AK70" s="1040">
        <v>0</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400544</v>
      </c>
      <c r="R71" s="1040"/>
      <c r="S71" s="1040"/>
      <c r="T71" s="1040"/>
      <c r="U71" s="1040"/>
      <c r="V71" s="1040">
        <v>397780</v>
      </c>
      <c r="W71" s="1040"/>
      <c r="X71" s="1040"/>
      <c r="Y71" s="1040"/>
      <c r="Z71" s="1040"/>
      <c r="AA71" s="1040">
        <v>2764</v>
      </c>
      <c r="AB71" s="1040"/>
      <c r="AC71" s="1040"/>
      <c r="AD71" s="1040"/>
      <c r="AE71" s="1040"/>
      <c r="AF71" s="1040">
        <v>2764</v>
      </c>
      <c r="AG71" s="1040"/>
      <c r="AH71" s="1040"/>
      <c r="AI71" s="1040"/>
      <c r="AJ71" s="1040"/>
      <c r="AK71" s="1040">
        <v>725</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3177</v>
      </c>
      <c r="AG88" s="1028"/>
      <c r="AH88" s="1028"/>
      <c r="AI88" s="1028"/>
      <c r="AJ88" s="1028"/>
      <c r="AK88" s="1032"/>
      <c r="AL88" s="1032"/>
      <c r="AM88" s="1032"/>
      <c r="AN88" s="1032"/>
      <c r="AO88" s="1032"/>
      <c r="AP88" s="1028">
        <f t="shared" ref="AP88" si="0">SUM(AP68:AT87)</f>
        <v>41</v>
      </c>
      <c r="AQ88" s="1028"/>
      <c r="AR88" s="1028"/>
      <c r="AS88" s="1028"/>
      <c r="AT88" s="1028"/>
      <c r="AU88" s="1028">
        <f t="shared" ref="AU88" si="1">SUM(AU68:AY87)</f>
        <v>27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SUM(CR7:CV16)</f>
        <v>285</v>
      </c>
      <c r="CS102" s="1020"/>
      <c r="CT102" s="1020"/>
      <c r="CU102" s="1020"/>
      <c r="CV102" s="1021"/>
      <c r="CW102" s="1019">
        <f t="shared" ref="CW102" si="2">SUM(CW7:DA16)</f>
        <v>20</v>
      </c>
      <c r="CX102" s="1020"/>
      <c r="CY102" s="1020"/>
      <c r="CZ102" s="1020"/>
      <c r="DA102" s="1021"/>
      <c r="DB102" s="1019" t="s">
        <v>519</v>
      </c>
      <c r="DC102" s="1020"/>
      <c r="DD102" s="1020"/>
      <c r="DE102" s="1020"/>
      <c r="DF102" s="1021"/>
      <c r="DG102" s="1019" t="s">
        <v>519</v>
      </c>
      <c r="DH102" s="1020"/>
      <c r="DI102" s="1020"/>
      <c r="DJ102" s="1020"/>
      <c r="DK102" s="1021"/>
      <c r="DL102" s="1019" t="s">
        <v>519</v>
      </c>
      <c r="DM102" s="1020"/>
      <c r="DN102" s="1020"/>
      <c r="DO102" s="1020"/>
      <c r="DP102" s="1021"/>
      <c r="DQ102" s="1019" t="s">
        <v>519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296</v>
      </c>
      <c r="AG109" s="963"/>
      <c r="AH109" s="963"/>
      <c r="AI109" s="963"/>
      <c r="AJ109" s="964"/>
      <c r="AK109" s="965" t="s">
        <v>295</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296</v>
      </c>
      <c r="BW109" s="963"/>
      <c r="BX109" s="963"/>
      <c r="BY109" s="963"/>
      <c r="BZ109" s="964"/>
      <c r="CA109" s="965" t="s">
        <v>295</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296</v>
      </c>
      <c r="DM109" s="963"/>
      <c r="DN109" s="963"/>
      <c r="DO109" s="963"/>
      <c r="DP109" s="964"/>
      <c r="DQ109" s="965" t="s">
        <v>295</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5585744</v>
      </c>
      <c r="AB110" s="956"/>
      <c r="AC110" s="956"/>
      <c r="AD110" s="956"/>
      <c r="AE110" s="957"/>
      <c r="AF110" s="958">
        <v>4994805</v>
      </c>
      <c r="AG110" s="956"/>
      <c r="AH110" s="956"/>
      <c r="AI110" s="956"/>
      <c r="AJ110" s="957"/>
      <c r="AK110" s="958">
        <v>4830757</v>
      </c>
      <c r="AL110" s="956"/>
      <c r="AM110" s="956"/>
      <c r="AN110" s="956"/>
      <c r="AO110" s="957"/>
      <c r="AP110" s="959">
        <v>34</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39579245</v>
      </c>
      <c r="BR110" s="903"/>
      <c r="BS110" s="903"/>
      <c r="BT110" s="903"/>
      <c r="BU110" s="903"/>
      <c r="BV110" s="903">
        <v>38598928</v>
      </c>
      <c r="BW110" s="903"/>
      <c r="BX110" s="903"/>
      <c r="BY110" s="903"/>
      <c r="BZ110" s="903"/>
      <c r="CA110" s="903">
        <v>38998818</v>
      </c>
      <c r="CB110" s="903"/>
      <c r="CC110" s="903"/>
      <c r="CD110" s="903"/>
      <c r="CE110" s="903"/>
      <c r="CF110" s="927">
        <v>274.39999999999998</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237</v>
      </c>
      <c r="DM110" s="903"/>
      <c r="DN110" s="903"/>
      <c r="DO110" s="903"/>
      <c r="DP110" s="903"/>
      <c r="DQ110" s="903" t="s">
        <v>237</v>
      </c>
      <c r="DR110" s="903"/>
      <c r="DS110" s="903"/>
      <c r="DT110" s="903"/>
      <c r="DU110" s="903"/>
      <c r="DV110" s="904" t="s">
        <v>237</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237</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1141722</v>
      </c>
      <c r="BR111" s="875"/>
      <c r="BS111" s="875"/>
      <c r="BT111" s="875"/>
      <c r="BU111" s="875"/>
      <c r="BV111" s="875">
        <v>1020993</v>
      </c>
      <c r="BW111" s="875"/>
      <c r="BX111" s="875"/>
      <c r="BY111" s="875"/>
      <c r="BZ111" s="875"/>
      <c r="CA111" s="875">
        <v>880751</v>
      </c>
      <c r="CB111" s="875"/>
      <c r="CC111" s="875"/>
      <c r="CD111" s="875"/>
      <c r="CE111" s="875"/>
      <c r="CF111" s="936">
        <v>6.2</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436</v>
      </c>
      <c r="DM111" s="875"/>
      <c r="DN111" s="875"/>
      <c r="DO111" s="875"/>
      <c r="DP111" s="875"/>
      <c r="DQ111" s="875" t="s">
        <v>237</v>
      </c>
      <c r="DR111" s="875"/>
      <c r="DS111" s="875"/>
      <c r="DT111" s="875"/>
      <c r="DU111" s="875"/>
      <c r="DV111" s="852" t="s">
        <v>436</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436</v>
      </c>
      <c r="AG112" s="838"/>
      <c r="AH112" s="838"/>
      <c r="AI112" s="838"/>
      <c r="AJ112" s="839"/>
      <c r="AK112" s="840" t="s">
        <v>237</v>
      </c>
      <c r="AL112" s="838"/>
      <c r="AM112" s="838"/>
      <c r="AN112" s="838"/>
      <c r="AO112" s="839"/>
      <c r="AP112" s="885" t="s">
        <v>237</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12016045</v>
      </c>
      <c r="BR112" s="875"/>
      <c r="BS112" s="875"/>
      <c r="BT112" s="875"/>
      <c r="BU112" s="875"/>
      <c r="BV112" s="875">
        <v>11309663</v>
      </c>
      <c r="BW112" s="875"/>
      <c r="BX112" s="875"/>
      <c r="BY112" s="875"/>
      <c r="BZ112" s="875"/>
      <c r="CA112" s="875">
        <v>10949556</v>
      </c>
      <c r="CB112" s="875"/>
      <c r="CC112" s="875"/>
      <c r="CD112" s="875"/>
      <c r="CE112" s="875"/>
      <c r="CF112" s="936">
        <v>77</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436</v>
      </c>
      <c r="DM112" s="875"/>
      <c r="DN112" s="875"/>
      <c r="DO112" s="875"/>
      <c r="DP112" s="875"/>
      <c r="DQ112" s="875" t="s">
        <v>436</v>
      </c>
      <c r="DR112" s="875"/>
      <c r="DS112" s="875"/>
      <c r="DT112" s="875"/>
      <c r="DU112" s="875"/>
      <c r="DV112" s="852" t="s">
        <v>237</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979776</v>
      </c>
      <c r="AB113" s="984"/>
      <c r="AC113" s="984"/>
      <c r="AD113" s="984"/>
      <c r="AE113" s="985"/>
      <c r="AF113" s="986">
        <v>978419</v>
      </c>
      <c r="AG113" s="984"/>
      <c r="AH113" s="984"/>
      <c r="AI113" s="984"/>
      <c r="AJ113" s="985"/>
      <c r="AK113" s="986">
        <v>966790</v>
      </c>
      <c r="AL113" s="984"/>
      <c r="AM113" s="984"/>
      <c r="AN113" s="984"/>
      <c r="AO113" s="985"/>
      <c r="AP113" s="987">
        <v>6.8</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43108</v>
      </c>
      <c r="BR113" s="875"/>
      <c r="BS113" s="875"/>
      <c r="BT113" s="875"/>
      <c r="BU113" s="875"/>
      <c r="BV113" s="875">
        <v>34834</v>
      </c>
      <c r="BW113" s="875"/>
      <c r="BX113" s="875"/>
      <c r="BY113" s="875"/>
      <c r="BZ113" s="875"/>
      <c r="CA113" s="875">
        <v>26510</v>
      </c>
      <c r="CB113" s="875"/>
      <c r="CC113" s="875"/>
      <c r="CD113" s="875"/>
      <c r="CE113" s="875"/>
      <c r="CF113" s="936">
        <v>0.2</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111823</v>
      </c>
      <c r="DH113" s="838"/>
      <c r="DI113" s="838"/>
      <c r="DJ113" s="838"/>
      <c r="DK113" s="839"/>
      <c r="DL113" s="840">
        <v>85779</v>
      </c>
      <c r="DM113" s="838"/>
      <c r="DN113" s="838"/>
      <c r="DO113" s="838"/>
      <c r="DP113" s="839"/>
      <c r="DQ113" s="840">
        <v>58847</v>
      </c>
      <c r="DR113" s="838"/>
      <c r="DS113" s="838"/>
      <c r="DT113" s="838"/>
      <c r="DU113" s="839"/>
      <c r="DV113" s="885">
        <v>0.4</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8884</v>
      </c>
      <c r="AB114" s="838"/>
      <c r="AC114" s="838"/>
      <c r="AD114" s="838"/>
      <c r="AE114" s="839"/>
      <c r="AF114" s="840">
        <v>9170</v>
      </c>
      <c r="AG114" s="838"/>
      <c r="AH114" s="838"/>
      <c r="AI114" s="838"/>
      <c r="AJ114" s="839"/>
      <c r="AK114" s="840">
        <v>9137</v>
      </c>
      <c r="AL114" s="838"/>
      <c r="AM114" s="838"/>
      <c r="AN114" s="838"/>
      <c r="AO114" s="839"/>
      <c r="AP114" s="885">
        <v>0.1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4496414</v>
      </c>
      <c r="BR114" s="875"/>
      <c r="BS114" s="875"/>
      <c r="BT114" s="875"/>
      <c r="BU114" s="875"/>
      <c r="BV114" s="875">
        <v>4291470</v>
      </c>
      <c r="BW114" s="875"/>
      <c r="BX114" s="875"/>
      <c r="BY114" s="875"/>
      <c r="BZ114" s="875"/>
      <c r="CA114" s="875">
        <v>4297400</v>
      </c>
      <c r="CB114" s="875"/>
      <c r="CC114" s="875"/>
      <c r="CD114" s="875"/>
      <c r="CE114" s="875"/>
      <c r="CF114" s="936">
        <v>30.2</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451</v>
      </c>
      <c r="DM114" s="838"/>
      <c r="DN114" s="838"/>
      <c r="DO114" s="838"/>
      <c r="DP114" s="839"/>
      <c r="DQ114" s="840" t="s">
        <v>451</v>
      </c>
      <c r="DR114" s="838"/>
      <c r="DS114" s="838"/>
      <c r="DT114" s="838"/>
      <c r="DU114" s="839"/>
      <c r="DV114" s="885" t="s">
        <v>436</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174740</v>
      </c>
      <c r="AB115" s="984"/>
      <c r="AC115" s="984"/>
      <c r="AD115" s="984"/>
      <c r="AE115" s="985"/>
      <c r="AF115" s="986">
        <v>148937</v>
      </c>
      <c r="AG115" s="984"/>
      <c r="AH115" s="984"/>
      <c r="AI115" s="984"/>
      <c r="AJ115" s="985"/>
      <c r="AK115" s="986">
        <v>217257</v>
      </c>
      <c r="AL115" s="984"/>
      <c r="AM115" s="984"/>
      <c r="AN115" s="984"/>
      <c r="AO115" s="985"/>
      <c r="AP115" s="987">
        <v>1.5</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1728</v>
      </c>
      <c r="BR115" s="875"/>
      <c r="BS115" s="875"/>
      <c r="BT115" s="875"/>
      <c r="BU115" s="875"/>
      <c r="BV115" s="875">
        <v>1088</v>
      </c>
      <c r="BW115" s="875"/>
      <c r="BX115" s="875"/>
      <c r="BY115" s="875"/>
      <c r="BZ115" s="875"/>
      <c r="CA115" s="875">
        <v>557</v>
      </c>
      <c r="CB115" s="875"/>
      <c r="CC115" s="875"/>
      <c r="CD115" s="875"/>
      <c r="CE115" s="875"/>
      <c r="CF115" s="936">
        <v>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237</v>
      </c>
      <c r="DH115" s="838"/>
      <c r="DI115" s="838"/>
      <c r="DJ115" s="838"/>
      <c r="DK115" s="839"/>
      <c r="DL115" s="840" t="s">
        <v>237</v>
      </c>
      <c r="DM115" s="838"/>
      <c r="DN115" s="838"/>
      <c r="DO115" s="838"/>
      <c r="DP115" s="839"/>
      <c r="DQ115" s="840" t="s">
        <v>436</v>
      </c>
      <c r="DR115" s="838"/>
      <c r="DS115" s="838"/>
      <c r="DT115" s="838"/>
      <c r="DU115" s="839"/>
      <c r="DV115" s="885" t="s">
        <v>438</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144</v>
      </c>
      <c r="AB116" s="838"/>
      <c r="AC116" s="838"/>
      <c r="AD116" s="838"/>
      <c r="AE116" s="839"/>
      <c r="AF116" s="840">
        <v>164</v>
      </c>
      <c r="AG116" s="838"/>
      <c r="AH116" s="838"/>
      <c r="AI116" s="838"/>
      <c r="AJ116" s="839"/>
      <c r="AK116" s="840">
        <v>208</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237</v>
      </c>
      <c r="BW116" s="875"/>
      <c r="BX116" s="875"/>
      <c r="BY116" s="875"/>
      <c r="BZ116" s="875"/>
      <c r="CA116" s="875" t="s">
        <v>436</v>
      </c>
      <c r="CB116" s="875"/>
      <c r="CC116" s="875"/>
      <c r="CD116" s="875"/>
      <c r="CE116" s="875"/>
      <c r="CF116" s="936" t="s">
        <v>436</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20520</v>
      </c>
      <c r="DH116" s="838"/>
      <c r="DI116" s="838"/>
      <c r="DJ116" s="838"/>
      <c r="DK116" s="839"/>
      <c r="DL116" s="840">
        <v>15390</v>
      </c>
      <c r="DM116" s="838"/>
      <c r="DN116" s="838"/>
      <c r="DO116" s="838"/>
      <c r="DP116" s="839"/>
      <c r="DQ116" s="840">
        <v>10260</v>
      </c>
      <c r="DR116" s="838"/>
      <c r="DS116" s="838"/>
      <c r="DT116" s="838"/>
      <c r="DU116" s="839"/>
      <c r="DV116" s="885">
        <v>0.1</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6749288</v>
      </c>
      <c r="AB117" s="970"/>
      <c r="AC117" s="970"/>
      <c r="AD117" s="970"/>
      <c r="AE117" s="971"/>
      <c r="AF117" s="972">
        <v>6131495</v>
      </c>
      <c r="AG117" s="970"/>
      <c r="AH117" s="970"/>
      <c r="AI117" s="970"/>
      <c r="AJ117" s="971"/>
      <c r="AK117" s="972">
        <v>6024149</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379</v>
      </c>
      <c r="BW117" s="875"/>
      <c r="BX117" s="875"/>
      <c r="BY117" s="875"/>
      <c r="BZ117" s="875"/>
      <c r="CA117" s="875" t="s">
        <v>460</v>
      </c>
      <c r="CB117" s="875"/>
      <c r="CC117" s="875"/>
      <c r="CD117" s="875"/>
      <c r="CE117" s="875"/>
      <c r="CF117" s="936" t="s">
        <v>121</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460</v>
      </c>
      <c r="DM117" s="838"/>
      <c r="DN117" s="838"/>
      <c r="DO117" s="838"/>
      <c r="DP117" s="839"/>
      <c r="DQ117" s="840" t="s">
        <v>379</v>
      </c>
      <c r="DR117" s="838"/>
      <c r="DS117" s="838"/>
      <c r="DT117" s="838"/>
      <c r="DU117" s="839"/>
      <c r="DV117" s="885" t="s">
        <v>460</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296</v>
      </c>
      <c r="AG118" s="963"/>
      <c r="AH118" s="963"/>
      <c r="AI118" s="963"/>
      <c r="AJ118" s="964"/>
      <c r="AK118" s="965" t="s">
        <v>295</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463</v>
      </c>
      <c r="BW118" s="906"/>
      <c r="BX118" s="906"/>
      <c r="BY118" s="906"/>
      <c r="BZ118" s="906"/>
      <c r="CA118" s="906" t="s">
        <v>379</v>
      </c>
      <c r="CB118" s="906"/>
      <c r="CC118" s="906"/>
      <c r="CD118" s="906"/>
      <c r="CE118" s="906"/>
      <c r="CF118" s="936" t="s">
        <v>379</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379</v>
      </c>
      <c r="DR118" s="838"/>
      <c r="DS118" s="838"/>
      <c r="DT118" s="838"/>
      <c r="DU118" s="839"/>
      <c r="DV118" s="885" t="s">
        <v>379</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460</v>
      </c>
      <c r="AL119" s="956"/>
      <c r="AM119" s="956"/>
      <c r="AN119" s="956"/>
      <c r="AO119" s="957"/>
      <c r="AP119" s="959" t="s">
        <v>121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465</v>
      </c>
      <c r="BP119" s="939"/>
      <c r="BQ119" s="943">
        <v>57278262</v>
      </c>
      <c r="BR119" s="906"/>
      <c r="BS119" s="906"/>
      <c r="BT119" s="906"/>
      <c r="BU119" s="906"/>
      <c r="BV119" s="906">
        <v>55256976</v>
      </c>
      <c r="BW119" s="906"/>
      <c r="BX119" s="906"/>
      <c r="BY119" s="906"/>
      <c r="BZ119" s="906"/>
      <c r="CA119" s="906">
        <v>55153592</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1009379</v>
      </c>
      <c r="DH119" s="821"/>
      <c r="DI119" s="821"/>
      <c r="DJ119" s="821"/>
      <c r="DK119" s="822"/>
      <c r="DL119" s="823">
        <v>919824</v>
      </c>
      <c r="DM119" s="821"/>
      <c r="DN119" s="821"/>
      <c r="DO119" s="821"/>
      <c r="DP119" s="822"/>
      <c r="DQ119" s="823">
        <v>811644</v>
      </c>
      <c r="DR119" s="821"/>
      <c r="DS119" s="821"/>
      <c r="DT119" s="821"/>
      <c r="DU119" s="822"/>
      <c r="DV119" s="909">
        <v>5.7</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379</v>
      </c>
      <c r="AB120" s="838"/>
      <c r="AC120" s="838"/>
      <c r="AD120" s="838"/>
      <c r="AE120" s="839"/>
      <c r="AF120" s="840" t="s">
        <v>121</v>
      </c>
      <c r="AG120" s="838"/>
      <c r="AH120" s="838"/>
      <c r="AI120" s="838"/>
      <c r="AJ120" s="839"/>
      <c r="AK120" s="840" t="s">
        <v>379</v>
      </c>
      <c r="AL120" s="838"/>
      <c r="AM120" s="838"/>
      <c r="AN120" s="838"/>
      <c r="AO120" s="839"/>
      <c r="AP120" s="885" t="s">
        <v>379</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4258764</v>
      </c>
      <c r="BR120" s="903"/>
      <c r="BS120" s="903"/>
      <c r="BT120" s="903"/>
      <c r="BU120" s="903"/>
      <c r="BV120" s="903">
        <v>4880380</v>
      </c>
      <c r="BW120" s="903"/>
      <c r="BX120" s="903"/>
      <c r="BY120" s="903"/>
      <c r="BZ120" s="903"/>
      <c r="CA120" s="903">
        <v>4765339</v>
      </c>
      <c r="CB120" s="903"/>
      <c r="CC120" s="903"/>
      <c r="CD120" s="903"/>
      <c r="CE120" s="903"/>
      <c r="CF120" s="927">
        <v>33.5</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5157579</v>
      </c>
      <c r="DH120" s="903"/>
      <c r="DI120" s="903"/>
      <c r="DJ120" s="903"/>
      <c r="DK120" s="903"/>
      <c r="DL120" s="903">
        <v>5032303</v>
      </c>
      <c r="DM120" s="903"/>
      <c r="DN120" s="903"/>
      <c r="DO120" s="903"/>
      <c r="DP120" s="903"/>
      <c r="DQ120" s="903">
        <v>4947750</v>
      </c>
      <c r="DR120" s="903"/>
      <c r="DS120" s="903"/>
      <c r="DT120" s="903"/>
      <c r="DU120" s="903"/>
      <c r="DV120" s="904">
        <v>34.799999999999997</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460</v>
      </c>
      <c r="AG121" s="838"/>
      <c r="AH121" s="838"/>
      <c r="AI121" s="838"/>
      <c r="AJ121" s="839"/>
      <c r="AK121" s="840" t="s">
        <v>460</v>
      </c>
      <c r="AL121" s="838"/>
      <c r="AM121" s="838"/>
      <c r="AN121" s="838"/>
      <c r="AO121" s="839"/>
      <c r="AP121" s="885" t="s">
        <v>121</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499595</v>
      </c>
      <c r="BR121" s="875"/>
      <c r="BS121" s="875"/>
      <c r="BT121" s="875"/>
      <c r="BU121" s="875"/>
      <c r="BV121" s="875">
        <v>394270</v>
      </c>
      <c r="BW121" s="875"/>
      <c r="BX121" s="875"/>
      <c r="BY121" s="875"/>
      <c r="BZ121" s="875"/>
      <c r="CA121" s="875">
        <v>321029</v>
      </c>
      <c r="CB121" s="875"/>
      <c r="CC121" s="875"/>
      <c r="CD121" s="875"/>
      <c r="CE121" s="875"/>
      <c r="CF121" s="936">
        <v>2.2999999999999998</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3285659</v>
      </c>
      <c r="DH121" s="875"/>
      <c r="DI121" s="875"/>
      <c r="DJ121" s="875"/>
      <c r="DK121" s="875"/>
      <c r="DL121" s="875">
        <v>3118087</v>
      </c>
      <c r="DM121" s="875"/>
      <c r="DN121" s="875"/>
      <c r="DO121" s="875"/>
      <c r="DP121" s="875"/>
      <c r="DQ121" s="875">
        <v>2951754</v>
      </c>
      <c r="DR121" s="875"/>
      <c r="DS121" s="875"/>
      <c r="DT121" s="875"/>
      <c r="DU121" s="875"/>
      <c r="DV121" s="852">
        <v>20.8</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379</v>
      </c>
      <c r="AL122" s="838"/>
      <c r="AM122" s="838"/>
      <c r="AN122" s="838"/>
      <c r="AO122" s="839"/>
      <c r="AP122" s="885" t="s">
        <v>460</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33532107</v>
      </c>
      <c r="BR122" s="906"/>
      <c r="BS122" s="906"/>
      <c r="BT122" s="906"/>
      <c r="BU122" s="906"/>
      <c r="BV122" s="906">
        <v>32671409</v>
      </c>
      <c r="BW122" s="906"/>
      <c r="BX122" s="906"/>
      <c r="BY122" s="906"/>
      <c r="BZ122" s="906"/>
      <c r="CA122" s="906">
        <v>32319663</v>
      </c>
      <c r="CB122" s="906"/>
      <c r="CC122" s="906"/>
      <c r="CD122" s="906"/>
      <c r="CE122" s="906"/>
      <c r="CF122" s="907">
        <v>227.4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1436452</v>
      </c>
      <c r="DH122" s="875"/>
      <c r="DI122" s="875"/>
      <c r="DJ122" s="875"/>
      <c r="DK122" s="875"/>
      <c r="DL122" s="875">
        <v>1316076</v>
      </c>
      <c r="DM122" s="875"/>
      <c r="DN122" s="875"/>
      <c r="DO122" s="875"/>
      <c r="DP122" s="875"/>
      <c r="DQ122" s="875">
        <v>2327812</v>
      </c>
      <c r="DR122" s="875"/>
      <c r="DS122" s="875"/>
      <c r="DT122" s="875"/>
      <c r="DU122" s="875"/>
      <c r="DV122" s="852">
        <v>16.399999999999999</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30231</v>
      </c>
      <c r="AB123" s="838"/>
      <c r="AC123" s="838"/>
      <c r="AD123" s="838"/>
      <c r="AE123" s="839"/>
      <c r="AF123" s="840">
        <v>5130</v>
      </c>
      <c r="AG123" s="838"/>
      <c r="AH123" s="838"/>
      <c r="AI123" s="838"/>
      <c r="AJ123" s="839"/>
      <c r="AK123" s="840">
        <v>5130</v>
      </c>
      <c r="AL123" s="838"/>
      <c r="AM123" s="838"/>
      <c r="AN123" s="838"/>
      <c r="AO123" s="839"/>
      <c r="AP123" s="885">
        <v>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476</v>
      </c>
      <c r="BP123" s="939"/>
      <c r="BQ123" s="893">
        <v>38290466</v>
      </c>
      <c r="BR123" s="894"/>
      <c r="BS123" s="894"/>
      <c r="BT123" s="894"/>
      <c r="BU123" s="894"/>
      <c r="BV123" s="894">
        <v>37946059</v>
      </c>
      <c r="BW123" s="894"/>
      <c r="BX123" s="894"/>
      <c r="BY123" s="894"/>
      <c r="BZ123" s="894"/>
      <c r="CA123" s="894">
        <v>37406031</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427121</v>
      </c>
      <c r="DH123" s="838"/>
      <c r="DI123" s="838"/>
      <c r="DJ123" s="838"/>
      <c r="DK123" s="839"/>
      <c r="DL123" s="840">
        <v>443400</v>
      </c>
      <c r="DM123" s="838"/>
      <c r="DN123" s="838"/>
      <c r="DO123" s="838"/>
      <c r="DP123" s="839"/>
      <c r="DQ123" s="840">
        <v>467538</v>
      </c>
      <c r="DR123" s="838"/>
      <c r="DS123" s="838"/>
      <c r="DT123" s="838"/>
      <c r="DU123" s="839"/>
      <c r="DV123" s="885">
        <v>3.3</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75460</v>
      </c>
      <c r="AB124" s="838"/>
      <c r="AC124" s="838"/>
      <c r="AD124" s="838"/>
      <c r="AE124" s="839"/>
      <c r="AF124" s="840">
        <v>87031</v>
      </c>
      <c r="AG124" s="838"/>
      <c r="AH124" s="838"/>
      <c r="AI124" s="838"/>
      <c r="AJ124" s="839"/>
      <c r="AK124" s="840">
        <v>136822</v>
      </c>
      <c r="AL124" s="838"/>
      <c r="AM124" s="838"/>
      <c r="AN124" s="838"/>
      <c r="AO124" s="839"/>
      <c r="AP124" s="885">
        <v>1</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123.4</v>
      </c>
      <c r="BR124" s="892"/>
      <c r="BS124" s="892"/>
      <c r="BT124" s="892"/>
      <c r="BU124" s="892"/>
      <c r="BV124" s="892">
        <v>117.7</v>
      </c>
      <c r="BW124" s="892"/>
      <c r="BX124" s="892"/>
      <c r="BY124" s="892"/>
      <c r="BZ124" s="892"/>
      <c r="CA124" s="892">
        <v>124.8</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1709234</v>
      </c>
      <c r="DH124" s="821"/>
      <c r="DI124" s="821"/>
      <c r="DJ124" s="821"/>
      <c r="DK124" s="822"/>
      <c r="DL124" s="823">
        <v>1399797</v>
      </c>
      <c r="DM124" s="821"/>
      <c r="DN124" s="821"/>
      <c r="DO124" s="821"/>
      <c r="DP124" s="822"/>
      <c r="DQ124" s="823">
        <v>254702</v>
      </c>
      <c r="DR124" s="821"/>
      <c r="DS124" s="821"/>
      <c r="DT124" s="821"/>
      <c r="DU124" s="822"/>
      <c r="DV124" s="909">
        <v>1.8</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480</v>
      </c>
      <c r="AB125" s="838"/>
      <c r="AC125" s="838"/>
      <c r="AD125" s="838"/>
      <c r="AE125" s="839"/>
      <c r="AF125" s="840" t="s">
        <v>481</v>
      </c>
      <c r="AG125" s="838"/>
      <c r="AH125" s="838"/>
      <c r="AI125" s="838"/>
      <c r="AJ125" s="839"/>
      <c r="AK125" s="840" t="s">
        <v>460</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480</v>
      </c>
      <c r="DH125" s="903"/>
      <c r="DI125" s="903"/>
      <c r="DJ125" s="903"/>
      <c r="DK125" s="903"/>
      <c r="DL125" s="903" t="s">
        <v>379</v>
      </c>
      <c r="DM125" s="903"/>
      <c r="DN125" s="903"/>
      <c r="DO125" s="903"/>
      <c r="DP125" s="903"/>
      <c r="DQ125" s="903" t="s">
        <v>121</v>
      </c>
      <c r="DR125" s="903"/>
      <c r="DS125" s="903"/>
      <c r="DT125" s="903"/>
      <c r="DU125" s="903"/>
      <c r="DV125" s="904" t="s">
        <v>460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484</v>
      </c>
      <c r="AG126" s="838"/>
      <c r="AH126" s="838"/>
      <c r="AI126" s="838"/>
      <c r="AJ126" s="839"/>
      <c r="AK126" s="840" t="s">
        <v>121</v>
      </c>
      <c r="AL126" s="838"/>
      <c r="AM126" s="838"/>
      <c r="AN126" s="838"/>
      <c r="AO126" s="839"/>
      <c r="AP126" s="885" t="s">
        <v>481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480</v>
      </c>
      <c r="DM126" s="875"/>
      <c r="DN126" s="875"/>
      <c r="DO126" s="875"/>
      <c r="DP126" s="875"/>
      <c r="DQ126" s="875" t="s">
        <v>481</v>
      </c>
      <c r="DR126" s="875"/>
      <c r="DS126" s="875"/>
      <c r="DT126" s="875"/>
      <c r="DU126" s="875"/>
      <c r="DV126" s="852" t="s">
        <v>379</v>
      </c>
      <c r="DW126" s="852"/>
      <c r="DX126" s="852"/>
      <c r="DY126" s="852"/>
      <c r="DZ126" s="853"/>
    </row>
    <row r="127" spans="1:130" s="226" customFormat="1" ht="26.25" customHeight="1" x14ac:dyDescent="0.15">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69049</v>
      </c>
      <c r="AB127" s="838"/>
      <c r="AC127" s="838"/>
      <c r="AD127" s="838"/>
      <c r="AE127" s="839"/>
      <c r="AF127" s="840">
        <v>56776</v>
      </c>
      <c r="AG127" s="838"/>
      <c r="AH127" s="838"/>
      <c r="AI127" s="838"/>
      <c r="AJ127" s="839"/>
      <c r="AK127" s="840">
        <v>75305</v>
      </c>
      <c r="AL127" s="838"/>
      <c r="AM127" s="838"/>
      <c r="AN127" s="838"/>
      <c r="AO127" s="839"/>
      <c r="AP127" s="885">
        <v>0.5</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480</v>
      </c>
      <c r="DH127" s="875"/>
      <c r="DI127" s="875"/>
      <c r="DJ127" s="875"/>
      <c r="DK127" s="875"/>
      <c r="DL127" s="875" t="s">
        <v>121</v>
      </c>
      <c r="DM127" s="875"/>
      <c r="DN127" s="875"/>
      <c r="DO127" s="875"/>
      <c r="DP127" s="875"/>
      <c r="DQ127" s="875" t="s">
        <v>121</v>
      </c>
      <c r="DR127" s="875"/>
      <c r="DS127" s="875"/>
      <c r="DT127" s="875"/>
      <c r="DU127" s="875"/>
      <c r="DV127" s="852" t="s">
        <v>379</v>
      </c>
      <c r="DW127" s="852"/>
      <c r="DX127" s="852"/>
      <c r="DY127" s="852"/>
      <c r="DZ127" s="853"/>
    </row>
    <row r="128" spans="1:130" s="226" customFormat="1" ht="26.25" customHeight="1" thickBot="1" x14ac:dyDescent="0.2">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91623</v>
      </c>
      <c r="AB128" s="859"/>
      <c r="AC128" s="859"/>
      <c r="AD128" s="859"/>
      <c r="AE128" s="860"/>
      <c r="AF128" s="861">
        <v>80462</v>
      </c>
      <c r="AG128" s="859"/>
      <c r="AH128" s="859"/>
      <c r="AI128" s="859"/>
      <c r="AJ128" s="860"/>
      <c r="AK128" s="861">
        <v>84422</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379</v>
      </c>
      <c r="BG128" s="845"/>
      <c r="BH128" s="845"/>
      <c r="BI128" s="845"/>
      <c r="BJ128" s="845"/>
      <c r="BK128" s="845"/>
      <c r="BL128" s="868"/>
      <c r="BM128" s="844">
        <v>12.59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v>1728</v>
      </c>
      <c r="DH128" s="849"/>
      <c r="DI128" s="849"/>
      <c r="DJ128" s="849"/>
      <c r="DK128" s="849"/>
      <c r="DL128" s="849">
        <v>1088</v>
      </c>
      <c r="DM128" s="849"/>
      <c r="DN128" s="849"/>
      <c r="DO128" s="849"/>
      <c r="DP128" s="849"/>
      <c r="DQ128" s="849">
        <v>557</v>
      </c>
      <c r="DR128" s="849"/>
      <c r="DS128" s="849"/>
      <c r="DT128" s="849"/>
      <c r="DU128" s="849"/>
      <c r="DV128" s="850">
        <v>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19606027</v>
      </c>
      <c r="AB129" s="838"/>
      <c r="AC129" s="838"/>
      <c r="AD129" s="838"/>
      <c r="AE129" s="839"/>
      <c r="AF129" s="840">
        <v>18584241</v>
      </c>
      <c r="AG129" s="838"/>
      <c r="AH129" s="838"/>
      <c r="AI129" s="838"/>
      <c r="AJ129" s="839"/>
      <c r="AK129" s="840">
        <v>18030130</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379</v>
      </c>
      <c r="BG129" s="828"/>
      <c r="BH129" s="828"/>
      <c r="BI129" s="828"/>
      <c r="BJ129" s="828"/>
      <c r="BK129" s="828"/>
      <c r="BL129" s="829"/>
      <c r="BM129" s="827">
        <v>17.59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4222918</v>
      </c>
      <c r="AB130" s="838"/>
      <c r="AC130" s="838"/>
      <c r="AD130" s="838"/>
      <c r="AE130" s="839"/>
      <c r="AF130" s="840">
        <v>3884465</v>
      </c>
      <c r="AG130" s="838"/>
      <c r="AH130" s="838"/>
      <c r="AI130" s="838"/>
      <c r="AJ130" s="839"/>
      <c r="AK130" s="840">
        <v>3816038</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15.1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15383109</v>
      </c>
      <c r="AB131" s="821"/>
      <c r="AC131" s="821"/>
      <c r="AD131" s="821"/>
      <c r="AE131" s="822"/>
      <c r="AF131" s="823">
        <v>14699776</v>
      </c>
      <c r="AG131" s="821"/>
      <c r="AH131" s="821"/>
      <c r="AI131" s="821"/>
      <c r="AJ131" s="822"/>
      <c r="AK131" s="823">
        <v>14214092</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124.8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15.827405239999999</v>
      </c>
      <c r="AB132" s="801"/>
      <c r="AC132" s="801"/>
      <c r="AD132" s="801"/>
      <c r="AE132" s="802"/>
      <c r="AF132" s="803">
        <v>14.738782410000001</v>
      </c>
      <c r="AG132" s="801"/>
      <c r="AH132" s="801"/>
      <c r="AI132" s="801"/>
      <c r="AJ132" s="802"/>
      <c r="AK132" s="803">
        <v>14.94072924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16.8</v>
      </c>
      <c r="AB133" s="780"/>
      <c r="AC133" s="780"/>
      <c r="AD133" s="780"/>
      <c r="AE133" s="781"/>
      <c r="AF133" s="779">
        <v>15.7</v>
      </c>
      <c r="AG133" s="780"/>
      <c r="AH133" s="780"/>
      <c r="AI133" s="780"/>
      <c r="AJ133" s="781"/>
      <c r="AK133" s="779">
        <v>15.1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A2sWATa1BSz0aLSY6lCeZZj+IH/ZbxmoPZwAUP5fT/b7BDFyyimWKnld86K3SFeEm33dXbno1J/hc2f220oQ==" saltValue="RcRD68GcdFu1EJpP8Ajm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oeIWAn/hd7/YfEwRya4ABRjY9AxaSSDcqDHK3gi+tlUsbc44cNDovDfEymNlWq5LmMH1dP2n/GDu7XVjqKbQ==" saltValue="d0SkgQ1pdm0px5ioQ6mC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aBAq7lBEiHF4PY7ElL9VtHTrxB5dbWArKxxkWpXAsmtWIueIJVBTevZWtO14q2MXYRgoRIBaDWxTQ15emNQQ==" saltValue="7o8KiMxgmzAEjUUNCGKz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3945593</v>
      </c>
      <c r="AP9" s="292">
        <v>108769</v>
      </c>
      <c r="AQ9" s="293">
        <v>89546</v>
      </c>
      <c r="AR9" s="294">
        <v>21.5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168479</v>
      </c>
      <c r="AP10" s="295">
        <v>4644</v>
      </c>
      <c r="AQ10" s="296">
        <v>7518</v>
      </c>
      <c r="AR10" s="297">
        <v>-38.200000000000003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690086</v>
      </c>
      <c r="AP11" s="295">
        <v>19024</v>
      </c>
      <c r="AQ11" s="296">
        <v>9181</v>
      </c>
      <c r="AR11" s="297">
        <v>107.2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v>32937</v>
      </c>
      <c r="AP12" s="295">
        <v>908</v>
      </c>
      <c r="AQ12" s="296">
        <v>1021</v>
      </c>
      <c r="AR12" s="297">
        <v>-11.1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519</v>
      </c>
      <c r="AP13" s="295" t="s">
        <v>519</v>
      </c>
      <c r="AQ13" s="296">
        <v>11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93312</v>
      </c>
      <c r="AP14" s="295">
        <v>2572</v>
      </c>
      <c r="AQ14" s="296">
        <v>4082</v>
      </c>
      <c r="AR14" s="297">
        <v>-37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143826</v>
      </c>
      <c r="AP15" s="295">
        <v>3965</v>
      </c>
      <c r="AQ15" s="296">
        <v>2228</v>
      </c>
      <c r="AR15" s="297">
        <v>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-411192</v>
      </c>
      <c r="AP16" s="295">
        <v>-11335</v>
      </c>
      <c r="AQ16" s="296">
        <v>-8980</v>
      </c>
      <c r="AR16" s="297">
        <v>26.2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4663041</v>
      </c>
      <c r="AP17" s="295">
        <v>128547</v>
      </c>
      <c r="AQ17" s="296">
        <v>104606</v>
      </c>
      <c r="AR17" s="297">
        <v>22.9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12.68</v>
      </c>
      <c r="AP21" s="308">
        <v>10.09</v>
      </c>
      <c r="AQ21" s="309">
        <v>2.59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97.3</v>
      </c>
      <c r="AP22" s="313">
        <v>97.8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4830757</v>
      </c>
      <c r="AP32" s="322">
        <v>133170</v>
      </c>
      <c r="AQ32" s="323">
        <v>67805</v>
      </c>
      <c r="AR32" s="324">
        <v>96.4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519</v>
      </c>
      <c r="AP34" s="322" t="s">
        <v>519</v>
      </c>
      <c r="AQ34" s="323">
        <v>11</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966790</v>
      </c>
      <c r="AP35" s="322">
        <v>26652</v>
      </c>
      <c r="AQ35" s="323">
        <v>18110</v>
      </c>
      <c r="AR35" s="324">
        <v>47.2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9137</v>
      </c>
      <c r="AP36" s="322">
        <v>252</v>
      </c>
      <c r="AQ36" s="323">
        <v>2781</v>
      </c>
      <c r="AR36" s="324">
        <v>-90.9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217257</v>
      </c>
      <c r="AP37" s="322">
        <v>5989</v>
      </c>
      <c r="AQ37" s="323">
        <v>1073</v>
      </c>
      <c r="AR37" s="324">
        <v>458.2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v>208</v>
      </c>
      <c r="AP38" s="325">
        <v>6</v>
      </c>
      <c r="AQ38" s="326">
        <v>5</v>
      </c>
      <c r="AR38" s="314">
        <v>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-84422</v>
      </c>
      <c r="AP39" s="322">
        <v>-2327</v>
      </c>
      <c r="AQ39" s="323">
        <v>-3858</v>
      </c>
      <c r="AR39" s="324">
        <v>-39.700000000000003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-3816038</v>
      </c>
      <c r="AP40" s="322">
        <v>-105197</v>
      </c>
      <c r="AQ40" s="323">
        <v>-59194</v>
      </c>
      <c r="AR40" s="324">
        <v>77.7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2123689</v>
      </c>
      <c r="AP41" s="322">
        <v>58544</v>
      </c>
      <c r="AQ41" s="323">
        <v>26732</v>
      </c>
      <c r="AR41" s="324">
        <v>119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4952624</v>
      </c>
      <c r="AN51" s="344">
        <v>127422</v>
      </c>
      <c r="AO51" s="345">
        <v>-27.3</v>
      </c>
      <c r="AP51" s="346">
        <v>90961</v>
      </c>
      <c r="AQ51" s="347">
        <v>20.100000000000001</v>
      </c>
      <c r="AR51" s="348">
        <v>-47.4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2312592</v>
      </c>
      <c r="AN52" s="352">
        <v>59499</v>
      </c>
      <c r="AO52" s="353">
        <v>-28.3</v>
      </c>
      <c r="AP52" s="354">
        <v>37720</v>
      </c>
      <c r="AQ52" s="355">
        <v>7.1</v>
      </c>
      <c r="AR52" s="356">
        <v>-35.4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4511093</v>
      </c>
      <c r="AN53" s="344">
        <v>117854</v>
      </c>
      <c r="AO53" s="345">
        <v>-7.5</v>
      </c>
      <c r="AP53" s="346">
        <v>106614</v>
      </c>
      <c r="AQ53" s="347">
        <v>17.2</v>
      </c>
      <c r="AR53" s="348">
        <v>-24.7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2451894</v>
      </c>
      <c r="AN54" s="352">
        <v>64057</v>
      </c>
      <c r="AO54" s="353">
        <v>7.7</v>
      </c>
      <c r="AP54" s="354">
        <v>45545</v>
      </c>
      <c r="AQ54" s="355">
        <v>20.7</v>
      </c>
      <c r="AR54" s="356">
        <v>-13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4753431</v>
      </c>
      <c r="AN55" s="344">
        <v>126566</v>
      </c>
      <c r="AO55" s="345">
        <v>7.4</v>
      </c>
      <c r="AP55" s="346">
        <v>85459</v>
      </c>
      <c r="AQ55" s="347">
        <v>-19.8</v>
      </c>
      <c r="AR55" s="348">
        <v>27.2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3059030</v>
      </c>
      <c r="AN56" s="352">
        <v>81450</v>
      </c>
      <c r="AO56" s="353">
        <v>27.2</v>
      </c>
      <c r="AP56" s="354">
        <v>44378</v>
      </c>
      <c r="AQ56" s="355">
        <v>-2.6</v>
      </c>
      <c r="AR56" s="356">
        <v>29.8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4272010</v>
      </c>
      <c r="AN57" s="344">
        <v>115460</v>
      </c>
      <c r="AO57" s="345">
        <v>-8.8000000000000007</v>
      </c>
      <c r="AP57" s="346">
        <v>83280</v>
      </c>
      <c r="AQ57" s="347">
        <v>-2.5</v>
      </c>
      <c r="AR57" s="348">
        <v>-6.3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3075754</v>
      </c>
      <c r="AN58" s="352">
        <v>83128</v>
      </c>
      <c r="AO58" s="353">
        <v>2.1</v>
      </c>
      <c r="AP58" s="354">
        <v>43123</v>
      </c>
      <c r="AQ58" s="355">
        <v>-2.8</v>
      </c>
      <c r="AR58" s="356">
        <v>4.9000000000000004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6057312</v>
      </c>
      <c r="AN59" s="344">
        <v>166983</v>
      </c>
      <c r="AO59" s="345">
        <v>44.6</v>
      </c>
      <c r="AP59" s="346">
        <v>88968</v>
      </c>
      <c r="AQ59" s="347">
        <v>6.8</v>
      </c>
      <c r="AR59" s="348">
        <v>37.799999999999997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4550640</v>
      </c>
      <c r="AN60" s="352">
        <v>125448</v>
      </c>
      <c r="AO60" s="353">
        <v>50.9</v>
      </c>
      <c r="AP60" s="354">
        <v>45482</v>
      </c>
      <c r="AQ60" s="355">
        <v>5.5</v>
      </c>
      <c r="AR60" s="356">
        <v>45.4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4909294</v>
      </c>
      <c r="AN61" s="359">
        <v>130857</v>
      </c>
      <c r="AO61" s="360">
        <v>1.7</v>
      </c>
      <c r="AP61" s="361">
        <v>91056</v>
      </c>
      <c r="AQ61" s="362">
        <v>4.4000000000000004</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3089982</v>
      </c>
      <c r="AN62" s="352">
        <v>82716</v>
      </c>
      <c r="AO62" s="353">
        <v>11.9</v>
      </c>
      <c r="AP62" s="354">
        <v>43250</v>
      </c>
      <c r="AQ62" s="355">
        <v>5.6</v>
      </c>
      <c r="AR62" s="356">
        <v>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glRGJoRnn+ab+doADTDULO23i/m3u1PMsdDfZKS4Kk9cyWQzcfvpJHWOBc5BoHQx9SZAQDAlJR3v/B7IHEVTg==" saltValue="heKclSLE0qN0vt7BH3I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d7Bd3oYhvfpAmhT5EiUXBccdKG0UL9hssFaXNh7gbpKLyZPiDfrVUSpsGPYGAtDba2beW9J1jEzLeMHMnMmQ==" saltValue="Ntlqrc6hCYUz7odcBF9U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DcF3ha1A1BwqYnmqyMXFDikaVEH7lav1ioPSs3RuENfWAoz9VXr5BgTxtgKT6BZqGlzHVCB3T8IRxmamO8A==" saltValue="ZKQpFm0Fvn9Ux95ZXXHW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14.85</v>
      </c>
      <c r="G47" s="12">
        <v>15.85</v>
      </c>
      <c r="H47" s="12">
        <v>19.93</v>
      </c>
      <c r="I47" s="12">
        <v>24.4</v>
      </c>
      <c r="J47" s="13">
        <v>24.26</v>
      </c>
    </row>
    <row r="48" spans="2:10" ht="57.75" customHeight="1" x14ac:dyDescent="0.15">
      <c r="B48" s="14"/>
      <c r="C48" s="1214" t="s">
        <v>4</v>
      </c>
      <c r="D48" s="1214"/>
      <c r="E48" s="1215"/>
      <c r="F48" s="15">
        <v>3.84</v>
      </c>
      <c r="G48" s="16">
        <v>4.5199999999999996</v>
      </c>
      <c r="H48" s="16">
        <v>4.7</v>
      </c>
      <c r="I48" s="16">
        <v>3.03</v>
      </c>
      <c r="J48" s="17">
        <v>3.1</v>
      </c>
    </row>
    <row r="49" spans="2:10" ht="57.75" customHeight="1" thickBot="1" x14ac:dyDescent="0.2">
      <c r="B49" s="18"/>
      <c r="C49" s="1216" t="s">
        <v>5</v>
      </c>
      <c r="D49" s="1216"/>
      <c r="E49" s="1217"/>
      <c r="F49" s="19">
        <v>2.89</v>
      </c>
      <c r="G49" s="20">
        <v>1.08</v>
      </c>
      <c r="H49" s="20">
        <v>1.25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0J1RL/Kw+ycATqQAEA68KN21p8gZ+P6UP3hlE/VkabGddEqYKOc52LSm7AFBvs+nFDkamM2VKnE7qPs70kpTw==" saltValue="+KeEOWfUYlC4Ic19Y1Ej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平岡　洋介</cp:lastModifiedBy>
  <cp:lastPrinted>2019-03-15T08:46:07Z</cp:lastPrinted>
  <dcterms:created xsi:type="dcterms:W3CDTF">2019-02-14T04:20:05Z</dcterms:created>
  <dcterms:modified xsi:type="dcterms:W3CDTF">2019-11-21T13:19:27Z</dcterms:modified>
  <cp:category/>
</cp:coreProperties>
</file>